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ta\Desktop\"/>
    </mc:Choice>
  </mc:AlternateContent>
  <bookViews>
    <workbookView xWindow="0" yWindow="0" windowWidth="10215" windowHeight="7500"/>
  </bookViews>
  <sheets>
    <sheet name="2024年度目標" sheetId="2" r:id="rId1"/>
    <sheet name="元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E45" i="2"/>
  <c r="C45" i="2"/>
  <c r="F45" i="2" s="1"/>
  <c r="G39" i="2"/>
  <c r="E39" i="2"/>
  <c r="D39" i="2" s="1"/>
  <c r="C35" i="2" l="1"/>
  <c r="E35" i="2" s="1"/>
  <c r="D35" i="2" s="1"/>
  <c r="D24" i="2"/>
  <c r="E24" i="2"/>
  <c r="F24" i="2" s="1"/>
  <c r="G34" i="2" s="1"/>
  <c r="D25" i="2"/>
  <c r="E25" i="2"/>
  <c r="F25" i="2" s="1"/>
  <c r="G35" i="2" s="1"/>
  <c r="D26" i="2"/>
  <c r="E26" i="2"/>
  <c r="F26" i="2" s="1"/>
  <c r="G36" i="2" s="1"/>
  <c r="D27" i="2"/>
  <c r="E27" i="2"/>
  <c r="D28" i="2"/>
  <c r="E28" i="2"/>
  <c r="F28" i="2" s="1"/>
  <c r="G38" i="2" s="1"/>
  <c r="C28" i="2"/>
  <c r="C38" i="2" s="1"/>
  <c r="E38" i="2" s="1"/>
  <c r="D38" i="2" s="1"/>
  <c r="C27" i="2"/>
  <c r="C37" i="2" s="1"/>
  <c r="E37" i="2" s="1"/>
  <c r="D37" i="2" s="1"/>
  <c r="C26" i="2"/>
  <c r="C36" i="2" s="1"/>
  <c r="E36" i="2" s="1"/>
  <c r="D36" i="2" s="1"/>
  <c r="C25" i="2"/>
  <c r="C24" i="2"/>
  <c r="C34" i="2" s="1"/>
  <c r="E34" i="2" s="1"/>
  <c r="D34" i="2" s="1"/>
  <c r="C10" i="2"/>
  <c r="D30" i="2" s="1"/>
  <c r="C9" i="2"/>
  <c r="F15" i="2"/>
  <c r="F16" i="2"/>
  <c r="F17" i="2"/>
  <c r="F18" i="2"/>
  <c r="F14" i="2"/>
  <c r="D19" i="2"/>
  <c r="D20" i="2" s="1"/>
  <c r="E19" i="2"/>
  <c r="E20" i="2" s="1"/>
  <c r="C19" i="2"/>
  <c r="C20" i="2" s="1"/>
  <c r="C30" i="2" s="1"/>
  <c r="C39" i="2" s="1"/>
  <c r="E30" i="2" l="1"/>
  <c r="F20" i="2"/>
  <c r="F27" i="2"/>
  <c r="G37" i="2" s="1"/>
  <c r="F19" i="2"/>
  <c r="C29" i="2"/>
  <c r="E29" i="2"/>
  <c r="F29" i="2" s="1"/>
  <c r="D29" i="2"/>
  <c r="F30" i="2" l="1"/>
</calcChain>
</file>

<file path=xl/sharedStrings.xml><?xml version="1.0" encoding="utf-8"?>
<sst xmlns="http://schemas.openxmlformats.org/spreadsheetml/2006/main" count="102" uniqueCount="42">
  <si>
    <t>2024年3月分産業廃棄物処理状況報告書 （2023/4/1～2024/3/25現在まで）</t>
  </si>
  <si>
    <t>汚泥廃棄物
（イ）</t>
    <rPh sb="0" eb="2">
      <t>オデイ</t>
    </rPh>
    <rPh sb="2" eb="4">
      <t>ハイキ</t>
    </rPh>
    <rPh sb="4" eb="5">
      <t>ブツ</t>
    </rPh>
    <phoneticPr fontId="1"/>
  </si>
  <si>
    <t>混合廃棄物
（ロ）</t>
    <rPh sb="0" eb="2">
      <t>コンゴウ</t>
    </rPh>
    <rPh sb="2" eb="4">
      <t>ハイキ</t>
    </rPh>
    <rPh sb="4" eb="5">
      <t>ブツ</t>
    </rPh>
    <phoneticPr fontId="1"/>
  </si>
  <si>
    <t>総廃棄物量
（ハ）</t>
    <rPh sb="0" eb="1">
      <t>ソウ</t>
    </rPh>
    <rPh sb="1" eb="3">
      <t>ハイキ</t>
    </rPh>
    <rPh sb="3" eb="4">
      <t>ブツ</t>
    </rPh>
    <rPh sb="4" eb="5">
      <t>リョウ</t>
    </rPh>
    <phoneticPr fontId="1"/>
  </si>
  <si>
    <t>汚泥除く廃棄物
（ハ-イ）</t>
    <rPh sb="0" eb="2">
      <t>オデイ</t>
    </rPh>
    <rPh sb="2" eb="3">
      <t>ノゾ</t>
    </rPh>
    <rPh sb="4" eb="7">
      <t>ハイキブツ</t>
    </rPh>
    <phoneticPr fontId="1"/>
  </si>
  <si>
    <t>分別廃棄物量
(ハ-ロ-イ)</t>
    <rPh sb="0" eb="2">
      <t>ブンベツ</t>
    </rPh>
    <rPh sb="2" eb="5">
      <t>ハイキブツ</t>
    </rPh>
    <rPh sb="5" eb="6">
      <t>リョウ</t>
    </rPh>
    <phoneticPr fontId="1"/>
  </si>
  <si>
    <t>分別率
(ハ-ロ-イ)
/(ハ-イ)</t>
    <rPh sb="0" eb="2">
      <t>ブンベツ</t>
    </rPh>
    <rPh sb="2" eb="3">
      <t>リツ</t>
    </rPh>
    <phoneticPr fontId="1"/>
  </si>
  <si>
    <t>工事種類別A
（新築）</t>
    <rPh sb="0" eb="2">
      <t>コウジ</t>
    </rPh>
    <rPh sb="2" eb="3">
      <t>タネ</t>
    </rPh>
    <rPh sb="3" eb="4">
      <t>ルイ</t>
    </rPh>
    <rPh sb="4" eb="5">
      <t>ベツ</t>
    </rPh>
    <rPh sb="8" eb="10">
      <t>シンチク</t>
    </rPh>
    <phoneticPr fontId="1"/>
  </si>
  <si>
    <t>第一</t>
    <rPh sb="0" eb="2">
      <t>ダイイチ</t>
    </rPh>
    <phoneticPr fontId="1"/>
  </si>
  <si>
    <t>第二</t>
    <rPh sb="0" eb="2">
      <t>ダイニ</t>
    </rPh>
    <phoneticPr fontId="1"/>
  </si>
  <si>
    <t>―</t>
  </si>
  <si>
    <t>OLC</t>
  </si>
  <si>
    <t>千葉</t>
    <rPh sb="0" eb="2">
      <t>チバ</t>
    </rPh>
    <phoneticPr fontId="1"/>
  </si>
  <si>
    <t>小計</t>
    <rPh sb="0" eb="2">
      <t>ショウケイ</t>
    </rPh>
    <phoneticPr fontId="1"/>
  </si>
  <si>
    <t>工事種類別B
（解体）</t>
    <rPh sb="0" eb="2">
      <t>コウジ</t>
    </rPh>
    <rPh sb="2" eb="3">
      <t>タネ</t>
    </rPh>
    <rPh sb="3" eb="4">
      <t>ルイ</t>
    </rPh>
    <rPh sb="4" eb="5">
      <t>ベツ</t>
    </rPh>
    <rPh sb="8" eb="10">
      <t>カイタイ</t>
    </rPh>
    <phoneticPr fontId="1"/>
  </si>
  <si>
    <t>工事種類別Ｃ
（改修・営繕）</t>
    <rPh sb="0" eb="2">
      <t>コウジ</t>
    </rPh>
    <rPh sb="2" eb="3">
      <t>タネ</t>
    </rPh>
    <rPh sb="3" eb="4">
      <t>ルイ</t>
    </rPh>
    <rPh sb="4" eb="5">
      <t>ベツ</t>
    </rPh>
    <rPh sb="8" eb="10">
      <t>カイシュウ</t>
    </rPh>
    <rPh sb="11" eb="13">
      <t>エイゼン</t>
    </rPh>
    <phoneticPr fontId="1"/>
  </si>
  <si>
    <t>小合計</t>
    <rPh sb="0" eb="1">
      <t>ショウ</t>
    </rPh>
    <rPh sb="1" eb="3">
      <t>ゴウケイ</t>
    </rPh>
    <phoneticPr fontId="1"/>
  </si>
  <si>
    <t>合計</t>
    <rPh sb="0" eb="2">
      <t>ゴウケイ</t>
    </rPh>
    <phoneticPr fontId="1"/>
  </si>
  <si>
    <t>分別率</t>
    <rPh sb="0" eb="2">
      <t>ブンベツ</t>
    </rPh>
    <rPh sb="2" eb="3">
      <t>リツ</t>
    </rPh>
    <phoneticPr fontId="1"/>
  </si>
  <si>
    <t>分別廃棄物量</t>
    <rPh sb="0" eb="2">
      <t>ブンベツ</t>
    </rPh>
    <rPh sb="2" eb="5">
      <t>ハイキブツ</t>
    </rPh>
    <rPh sb="5" eb="6">
      <t>リョウ</t>
    </rPh>
    <phoneticPr fontId="1"/>
  </si>
  <si>
    <t>混合廃棄物</t>
    <rPh sb="0" eb="2">
      <t>コンゴウ</t>
    </rPh>
    <rPh sb="2" eb="4">
      <t>ハイキ</t>
    </rPh>
    <rPh sb="4" eb="5">
      <t>ブツ</t>
    </rPh>
    <phoneticPr fontId="1"/>
  </si>
  <si>
    <t>新築</t>
    <rPh sb="0" eb="2">
      <t>シンチク</t>
    </rPh>
    <phoneticPr fontId="1"/>
  </si>
  <si>
    <t>改修・営繕</t>
    <rPh sb="0" eb="2">
      <t>カイシュウ</t>
    </rPh>
    <rPh sb="3" eb="5">
      <t>エイゼン</t>
    </rPh>
    <phoneticPr fontId="1"/>
  </si>
  <si>
    <t>（百万円）</t>
    <rPh sb="1" eb="4">
      <t>ヒャクマンエン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</si>
  <si>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</si>
  <si>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</si>
  <si>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工事部</t>
    <rPh sb="0" eb="2">
      <t>コウジ</t>
    </rPh>
    <rPh sb="2" eb="3">
      <t>ブ</t>
    </rPh>
    <phoneticPr fontId="2"/>
  </si>
  <si>
    <t>工事種別</t>
    <rPh sb="0" eb="2">
      <t>コウジ</t>
    </rPh>
    <rPh sb="2" eb="4">
      <t>シュベツ</t>
    </rPh>
    <phoneticPr fontId="2"/>
  </si>
  <si>
    <t>2023年度の産廃実績に基づく2024年度目標値の検討</t>
    <rPh sb="4" eb="6">
      <t>ネンド</t>
    </rPh>
    <rPh sb="7" eb="9">
      <t>サンパイ</t>
    </rPh>
    <rPh sb="9" eb="11">
      <t>ジッセキ</t>
    </rPh>
    <rPh sb="12" eb="13">
      <t>モト</t>
    </rPh>
    <rPh sb="19" eb="21">
      <t>ネンド</t>
    </rPh>
    <rPh sb="21" eb="24">
      <t>モクヒョウチ</t>
    </rPh>
    <rPh sb="25" eb="27">
      <t>ケントウ</t>
    </rPh>
    <phoneticPr fontId="2"/>
  </si>
  <si>
    <t>Ⓐ2023年度完工高</t>
    <rPh sb="5" eb="7">
      <t>ネンド</t>
    </rPh>
    <rPh sb="7" eb="9">
      <t>カンコウ</t>
    </rPh>
    <rPh sb="9" eb="10">
      <t>ダカ</t>
    </rPh>
    <phoneticPr fontId="2"/>
  </si>
  <si>
    <t>Ⓑ2023年度排出量（ｔ）</t>
    <rPh sb="5" eb="7">
      <t>ネンド</t>
    </rPh>
    <rPh sb="7" eb="9">
      <t>ハイシュツ</t>
    </rPh>
    <rPh sb="9" eb="10">
      <t>リョウ</t>
    </rPh>
    <phoneticPr fontId="2"/>
  </si>
  <si>
    <t>Ⓒ産廃係数（Ⓑ/Ⓐ）（完工高百万円あたり）</t>
    <rPh sb="1" eb="3">
      <t>サンパイ</t>
    </rPh>
    <rPh sb="3" eb="5">
      <t>ケイスウ</t>
    </rPh>
    <rPh sb="11" eb="13">
      <t>カンコウ</t>
    </rPh>
    <rPh sb="13" eb="14">
      <t>ダカ</t>
    </rPh>
    <rPh sb="14" eb="17">
      <t>ヒャクマンエン</t>
    </rPh>
    <phoneticPr fontId="2"/>
  </si>
  <si>
    <t>Ⓓ2024年度目標係数（完工高百万円あたり）　総廃棄物量　前年度×0.95</t>
    <rPh sb="5" eb="7">
      <t>ネンド</t>
    </rPh>
    <rPh sb="7" eb="9">
      <t>モクヒョウ</t>
    </rPh>
    <rPh sb="9" eb="11">
      <t>ケイスウ</t>
    </rPh>
    <rPh sb="23" eb="24">
      <t>ソウ</t>
    </rPh>
    <rPh sb="24" eb="27">
      <t>ハイキブツ</t>
    </rPh>
    <rPh sb="27" eb="28">
      <t>リョウ</t>
    </rPh>
    <rPh sb="29" eb="32">
      <t>ゼンネンド</t>
    </rPh>
    <phoneticPr fontId="2"/>
  </si>
  <si>
    <t>前年度
実績比</t>
    <rPh sb="0" eb="3">
      <t>ゼンネンド</t>
    </rPh>
    <rPh sb="4" eb="7">
      <t>ジッセキヒ</t>
    </rPh>
    <phoneticPr fontId="2"/>
  </si>
  <si>
    <t>Ⓔ2024年度建築本部全体　目標総廃棄物量と分別率</t>
    <rPh sb="5" eb="7">
      <t>ネンド</t>
    </rPh>
    <rPh sb="7" eb="9">
      <t>ケンチク</t>
    </rPh>
    <rPh sb="9" eb="11">
      <t>ホンブ</t>
    </rPh>
    <rPh sb="11" eb="13">
      <t>ゼンタイ</t>
    </rPh>
    <rPh sb="14" eb="16">
      <t>モクヒョウ</t>
    </rPh>
    <rPh sb="16" eb="17">
      <t>ソウ</t>
    </rPh>
    <rPh sb="17" eb="20">
      <t>ハイキブツ</t>
    </rPh>
    <rPh sb="20" eb="21">
      <t>リョウ</t>
    </rPh>
    <rPh sb="22" eb="24">
      <t>ブンベツ</t>
    </rPh>
    <rPh sb="24" eb="25">
      <t>リツ</t>
    </rPh>
    <phoneticPr fontId="2"/>
  </si>
  <si>
    <t>※期初は完工予算をベースとするが期末では完工高（実績）で換算する</t>
    <rPh sb="1" eb="3">
      <t>キショ</t>
    </rPh>
    <rPh sb="4" eb="6">
      <t>カンコウ</t>
    </rPh>
    <rPh sb="6" eb="8">
      <t>ヨサン</t>
    </rPh>
    <rPh sb="16" eb="18">
      <t>キマツ</t>
    </rPh>
    <rPh sb="20" eb="22">
      <t>カンコウ</t>
    </rPh>
    <rPh sb="22" eb="23">
      <t>ダカ</t>
    </rPh>
    <rPh sb="24" eb="26">
      <t>ジッセキ</t>
    </rPh>
    <rPh sb="28" eb="30">
      <t>カンサン</t>
    </rPh>
    <phoneticPr fontId="2"/>
  </si>
  <si>
    <r>
      <t>完工高予算</t>
    </r>
    <r>
      <rPr>
        <sz val="9"/>
        <color theme="1"/>
        <rFont val="游ゴシック"/>
        <family val="3"/>
        <charset val="128"/>
        <scheme val="minor"/>
      </rPr>
      <t>(百万円）</t>
    </r>
    <rPh sb="0" eb="2">
      <t>カンコウ</t>
    </rPh>
    <rPh sb="2" eb="3">
      <t>ダカ</t>
    </rPh>
    <rPh sb="3" eb="5">
      <t>ヨサン</t>
    </rPh>
    <rPh sb="6" eb="9">
      <t>ヒャクマンエン</t>
    </rPh>
    <phoneticPr fontId="2"/>
  </si>
  <si>
    <t>建築本部工務部</t>
    <rPh sb="0" eb="2">
      <t>ケンチク</t>
    </rPh>
    <rPh sb="2" eb="4">
      <t>ホンブ</t>
    </rPh>
    <rPh sb="4" eb="6">
      <t>コウム</t>
    </rPh>
    <rPh sb="6" eb="7">
      <t>ブ</t>
    </rPh>
    <phoneticPr fontId="2"/>
  </si>
  <si>
    <r>
      <t>総廃棄物量</t>
    </r>
    <r>
      <rPr>
        <sz val="9"/>
        <color theme="1"/>
        <rFont val="游ゴシック"/>
        <family val="3"/>
        <charset val="128"/>
        <scheme val="minor"/>
      </rPr>
      <t>（ｔ）</t>
    </r>
    <r>
      <rPr>
        <sz val="11"/>
        <color theme="1"/>
        <rFont val="游ゴシック"/>
        <family val="2"/>
        <charset val="128"/>
        <scheme val="minor"/>
      </rPr>
      <t xml:space="preserve">
（汚泥除く）</t>
    </r>
    <rPh sb="0" eb="1">
      <t>ソウ</t>
    </rPh>
    <rPh sb="1" eb="4">
      <t>ハイキブツ</t>
    </rPh>
    <rPh sb="4" eb="5">
      <t>リョウ</t>
    </rPh>
    <phoneticPr fontId="1"/>
  </si>
  <si>
    <r>
      <t>混合廃棄物</t>
    </r>
    <r>
      <rPr>
        <sz val="9"/>
        <color theme="1"/>
        <rFont val="游ゴシック"/>
        <family val="3"/>
        <charset val="128"/>
        <scheme val="minor"/>
      </rPr>
      <t>（ｔ）</t>
    </r>
    <rPh sb="0" eb="2">
      <t>コンゴウ</t>
    </rPh>
    <rPh sb="2" eb="4">
      <t>ハイキ</t>
    </rPh>
    <rPh sb="4" eb="5">
      <t>ブツ</t>
    </rPh>
    <phoneticPr fontId="1"/>
  </si>
  <si>
    <r>
      <t>分別廃棄物量</t>
    </r>
    <r>
      <rPr>
        <sz val="9"/>
        <color theme="1"/>
        <rFont val="游ゴシック"/>
        <family val="3"/>
        <charset val="128"/>
        <scheme val="minor"/>
      </rPr>
      <t>（ｔ）</t>
    </r>
    <rPh sb="0" eb="2">
      <t>ブンベツ</t>
    </rPh>
    <rPh sb="2" eb="5">
      <t>ハイキブツ</t>
    </rPh>
    <rPh sb="5" eb="6">
      <t>リョウ</t>
    </rPh>
    <phoneticPr fontId="1"/>
  </si>
  <si>
    <r>
      <t>総廃棄物量</t>
    </r>
    <r>
      <rPr>
        <sz val="11"/>
        <color theme="1"/>
        <rFont val="游ゴシック"/>
        <family val="2"/>
        <charset val="128"/>
        <scheme val="minor"/>
      </rPr>
      <t xml:space="preserve">
（汚泥除く）</t>
    </r>
    <rPh sb="0" eb="1">
      <t>ソウ</t>
    </rPh>
    <rPh sb="1" eb="4">
      <t>ハイキブツ</t>
    </rPh>
    <rPh sb="4" eb="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</si>
</sst>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/>
    </xf>
    <xf numFmtId="38" fontId="0" fillId="0" borderId="0" xfId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0" fillId="2" borderId="4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7" fontId="0" fillId="2" borderId="5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3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8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8" xfId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F7" sqref="F7"/>
    </sheetView>
  </sheetViews>
  <sheetFormatPr defaultRowHeight="18.75" x14ac:dyDescent="0.4"/>
  <cols>
    <col min="1" max="1" width="11.75" customWidth="1"/>
    <col min="3" max="6" width="18.125" customWidth="1"/>
  </cols>
  <sheetData>
    <row r="1" spans="1:7" ht="19.5" x14ac:dyDescent="0.4">
      <c r="A1" s="8" t="s">
        <v>28</v>
      </c>
      <c r="F1" s="45">
        <v>45012</v>
      </c>
      <c r="G1" s="46"/>
    </row>
    <row r="2" spans="1:7" x14ac:dyDescent="0.4">
      <c r="F2" s="44" t="s">
        <v>37</v>
      </c>
      <c r="G2" s="44"/>
    </row>
    <row r="3" spans="1:7" x14ac:dyDescent="0.4">
      <c r="A3" s="52" t="s">
        <v>29</v>
      </c>
      <c r="B3" s="52"/>
      <c r="C3" s="10" t="s">
        <v>23</v>
      </c>
    </row>
    <row r="4" spans="1:7" x14ac:dyDescent="0.4">
      <c r="A4" s="2" t="s">
        <v>21</v>
      </c>
      <c r="B4" s="2" t="s">
        <v>8</v>
      </c>
      <c r="C4" s="3">
        <v>8440</v>
      </c>
      <c r="D4" s="1"/>
      <c r="E4" s="1"/>
    </row>
    <row r="5" spans="1:7" x14ac:dyDescent="0.4">
      <c r="A5" s="50" t="s">
        <v>22</v>
      </c>
      <c r="B5" s="2" t="s">
        <v>8</v>
      </c>
      <c r="C5" s="3">
        <v>1294</v>
      </c>
      <c r="D5" s="1"/>
      <c r="E5" s="1"/>
    </row>
    <row r="6" spans="1:7" x14ac:dyDescent="0.4">
      <c r="A6" s="50"/>
      <c r="B6" s="2" t="s">
        <v>9</v>
      </c>
      <c r="C6" s="3">
        <v>2493</v>
      </c>
      <c r="D6" s="1"/>
      <c r="E6" s="1"/>
    </row>
    <row r="7" spans="1:7" x14ac:dyDescent="0.4">
      <c r="A7" s="50"/>
      <c r="B7" s="2" t="s">
        <v>11</v>
      </c>
      <c r="C7" s="3">
        <v>787</v>
      </c>
      <c r="D7" s="1"/>
      <c r="E7" s="1"/>
    </row>
    <row r="8" spans="1:7" x14ac:dyDescent="0.4">
      <c r="A8" s="50"/>
      <c r="B8" s="2" t="s">
        <v>12</v>
      </c>
      <c r="C8" s="3">
        <v>753</v>
      </c>
      <c r="D8" s="1"/>
      <c r="E8" s="1"/>
    </row>
    <row r="9" spans="1:7" x14ac:dyDescent="0.4">
      <c r="A9" s="50"/>
      <c r="B9" s="2" t="s">
        <v>24</v>
      </c>
      <c r="C9" s="3">
        <f>SUM(C5:C8)</f>
        <v>5327</v>
      </c>
      <c r="D9" s="1"/>
      <c r="E9" s="1"/>
    </row>
    <row r="10" spans="1:7" x14ac:dyDescent="0.4">
      <c r="A10" s="50" t="s">
        <v>25</v>
      </c>
      <c r="B10" s="50"/>
      <c r="C10" s="3">
        <f>C4+C9</f>
        <v>13767</v>
      </c>
      <c r="D10" s="1"/>
      <c r="E10" s="1"/>
    </row>
    <row r="11" spans="1:7" x14ac:dyDescent="0.4">
      <c r="A11" s="5"/>
      <c r="B11" s="5"/>
      <c r="C11" s="6"/>
      <c r="D11" s="1"/>
      <c r="E11" s="1"/>
    </row>
    <row r="12" spans="1:7" x14ac:dyDescent="0.4">
      <c r="A12" s="7" t="s">
        <v>30</v>
      </c>
      <c r="C12" s="1"/>
      <c r="D12" s="1"/>
      <c r="E12" s="1"/>
    </row>
    <row r="13" spans="1:7" ht="37.5" x14ac:dyDescent="0.4">
      <c r="A13" s="13" t="s">
        <v>27</v>
      </c>
      <c r="B13" s="13" t="s">
        <v>26</v>
      </c>
      <c r="C13" s="14" t="s">
        <v>38</v>
      </c>
      <c r="D13" s="15" t="s">
        <v>39</v>
      </c>
      <c r="E13" s="15" t="s">
        <v>40</v>
      </c>
      <c r="F13" s="13" t="s">
        <v>18</v>
      </c>
    </row>
    <row r="14" spans="1:7" x14ac:dyDescent="0.4">
      <c r="A14" s="13" t="s">
        <v>21</v>
      </c>
      <c r="B14" s="13" t="s">
        <v>8</v>
      </c>
      <c r="C14" s="3">
        <v>1606.5249999999996</v>
      </c>
      <c r="D14" s="3">
        <v>301.20999999999998</v>
      </c>
      <c r="E14" s="3">
        <v>1305.3149999999996</v>
      </c>
      <c r="F14" s="4">
        <f>E14/C14</f>
        <v>0.81250836432673001</v>
      </c>
    </row>
    <row r="15" spans="1:7" x14ac:dyDescent="0.4">
      <c r="A15" s="51" t="s">
        <v>22</v>
      </c>
      <c r="B15" s="13" t="s">
        <v>8</v>
      </c>
      <c r="C15" s="3">
        <v>1500.0100000000002</v>
      </c>
      <c r="D15" s="3">
        <v>53.43</v>
      </c>
      <c r="E15" s="3">
        <v>1446.5800000000002</v>
      </c>
      <c r="F15" s="4">
        <f t="shared" ref="F15:F30" si="0">E15/C15</f>
        <v>0.9643802374650835</v>
      </c>
    </row>
    <row r="16" spans="1:7" x14ac:dyDescent="0.4">
      <c r="A16" s="51"/>
      <c r="B16" s="13" t="s">
        <v>9</v>
      </c>
      <c r="C16" s="3">
        <v>856.74999999999989</v>
      </c>
      <c r="D16" s="3">
        <v>127.45200000000001</v>
      </c>
      <c r="E16" s="3">
        <v>729.29799999999989</v>
      </c>
      <c r="F16" s="4">
        <f t="shared" si="0"/>
        <v>0.85123781733294424</v>
      </c>
    </row>
    <row r="17" spans="1:6" x14ac:dyDescent="0.4">
      <c r="A17" s="51"/>
      <c r="B17" s="13" t="s">
        <v>11</v>
      </c>
      <c r="C17" s="3">
        <v>39.335000000000001</v>
      </c>
      <c r="D17" s="3">
        <v>16.25</v>
      </c>
      <c r="E17" s="3">
        <v>23.085000000000001</v>
      </c>
      <c r="F17" s="4">
        <f t="shared" si="0"/>
        <v>0.58688191178339899</v>
      </c>
    </row>
    <row r="18" spans="1:6" x14ac:dyDescent="0.4">
      <c r="A18" s="51"/>
      <c r="B18" s="13" t="s">
        <v>12</v>
      </c>
      <c r="C18" s="3">
        <v>270.31400000000008</v>
      </c>
      <c r="D18" s="3">
        <v>33.514000000000003</v>
      </c>
      <c r="E18" s="3">
        <v>236.80000000000004</v>
      </c>
      <c r="F18" s="4">
        <f t="shared" si="0"/>
        <v>0.87601826024549212</v>
      </c>
    </row>
    <row r="19" spans="1:6" x14ac:dyDescent="0.4">
      <c r="A19" s="51"/>
      <c r="B19" s="13" t="s">
        <v>13</v>
      </c>
      <c r="C19" s="3">
        <f>SUM(C15:C18)</f>
        <v>2666.4090000000006</v>
      </c>
      <c r="D19" s="3">
        <f t="shared" ref="D19:E19" si="1">SUM(D15:D18)</f>
        <v>230.64600000000002</v>
      </c>
      <c r="E19" s="3">
        <f t="shared" si="1"/>
        <v>2435.7630000000004</v>
      </c>
      <c r="F19" s="4">
        <f t="shared" si="0"/>
        <v>0.91349939187874019</v>
      </c>
    </row>
    <row r="20" spans="1:6" x14ac:dyDescent="0.4">
      <c r="A20" s="51" t="s">
        <v>17</v>
      </c>
      <c r="B20" s="51"/>
      <c r="C20" s="3">
        <f>C19+C14</f>
        <v>4272.9340000000002</v>
      </c>
      <c r="D20" s="3">
        <f>D19+D14</f>
        <v>531.85599999999999</v>
      </c>
      <c r="E20" s="3">
        <f>E19+E14</f>
        <v>3741.078</v>
      </c>
      <c r="F20" s="4">
        <f t="shared" si="0"/>
        <v>0.87552908610336588</v>
      </c>
    </row>
    <row r="21" spans="1:6" x14ac:dyDescent="0.4">
      <c r="A21" s="5"/>
      <c r="B21" s="5"/>
      <c r="C21" s="6"/>
      <c r="D21" s="6"/>
      <c r="E21" s="6"/>
      <c r="F21" s="9"/>
    </row>
    <row r="22" spans="1:6" x14ac:dyDescent="0.4">
      <c r="A22" s="11" t="s">
        <v>31</v>
      </c>
      <c r="B22" s="5"/>
      <c r="C22" s="6"/>
      <c r="D22" s="6"/>
      <c r="E22" s="6"/>
      <c r="F22" s="9"/>
    </row>
    <row r="23" spans="1:6" ht="37.5" x14ac:dyDescent="0.4">
      <c r="A23" s="13" t="s">
        <v>27</v>
      </c>
      <c r="B23" s="13" t="s">
        <v>26</v>
      </c>
      <c r="C23" s="14" t="s">
        <v>41</v>
      </c>
      <c r="D23" s="15" t="s">
        <v>20</v>
      </c>
      <c r="E23" s="15" t="s">
        <v>19</v>
      </c>
      <c r="F23" s="13" t="s">
        <v>18</v>
      </c>
    </row>
    <row r="24" spans="1:6" x14ac:dyDescent="0.4">
      <c r="A24" s="13" t="s">
        <v>21</v>
      </c>
      <c r="B24" s="13" t="s">
        <v>8</v>
      </c>
      <c r="C24" s="12">
        <f>C14/$C$4</f>
        <v>0.1903465639810426</v>
      </c>
      <c r="D24" s="12">
        <f t="shared" ref="D24:E24" si="2">D14/$C$4</f>
        <v>3.5688388625592413E-2</v>
      </c>
      <c r="E24" s="12">
        <f t="shared" si="2"/>
        <v>0.15465817535545018</v>
      </c>
      <c r="F24" s="4">
        <f t="shared" si="0"/>
        <v>0.8125083643267299</v>
      </c>
    </row>
    <row r="25" spans="1:6" x14ac:dyDescent="0.4">
      <c r="A25" s="47" t="s">
        <v>22</v>
      </c>
      <c r="B25" s="13" t="s">
        <v>8</v>
      </c>
      <c r="C25" s="12">
        <f>C15/$C$5</f>
        <v>1.1592040185471408</v>
      </c>
      <c r="D25" s="12">
        <f t="shared" ref="D25:E25" si="3">D15/$C$5</f>
        <v>4.1290571870170018E-2</v>
      </c>
      <c r="E25" s="12">
        <f t="shared" si="3"/>
        <v>1.1179134466769707</v>
      </c>
      <c r="F25" s="4">
        <f t="shared" si="0"/>
        <v>0.9643802374650835</v>
      </c>
    </row>
    <row r="26" spans="1:6" x14ac:dyDescent="0.4">
      <c r="A26" s="48"/>
      <c r="B26" s="13" t="s">
        <v>9</v>
      </c>
      <c r="C26" s="12">
        <f>C16/$C$6</f>
        <v>0.34366225431207376</v>
      </c>
      <c r="D26" s="12">
        <f t="shared" ref="D26:E26" si="4">D16/$C$6</f>
        <v>5.1123947051744889E-2</v>
      </c>
      <c r="E26" s="12">
        <f t="shared" si="4"/>
        <v>0.29253830726032887</v>
      </c>
      <c r="F26" s="4">
        <f t="shared" si="0"/>
        <v>0.85123781733294424</v>
      </c>
    </row>
    <row r="27" spans="1:6" x14ac:dyDescent="0.4">
      <c r="A27" s="48"/>
      <c r="B27" s="13" t="s">
        <v>11</v>
      </c>
      <c r="C27" s="12">
        <f>C17/$C$7</f>
        <v>4.9980940279542571E-2</v>
      </c>
      <c r="D27" s="12">
        <f t="shared" ref="D27:E27" si="5">D17/$C$7</f>
        <v>2.0648030495552732E-2</v>
      </c>
      <c r="E27" s="12">
        <f t="shared" si="5"/>
        <v>2.9332909783989836E-2</v>
      </c>
      <c r="F27" s="4">
        <f t="shared" si="0"/>
        <v>0.58688191178339899</v>
      </c>
    </row>
    <row r="28" spans="1:6" x14ac:dyDescent="0.4">
      <c r="A28" s="48"/>
      <c r="B28" s="13" t="s">
        <v>12</v>
      </c>
      <c r="C28" s="12">
        <f>C18/$C$8</f>
        <v>0.35898273572377171</v>
      </c>
      <c r="D28" s="12">
        <f t="shared" ref="D28:E28" si="6">D18/$C$8</f>
        <v>4.4507304116865876E-2</v>
      </c>
      <c r="E28" s="12">
        <f t="shared" si="6"/>
        <v>0.31447543160690578</v>
      </c>
      <c r="F28" s="4">
        <f t="shared" si="0"/>
        <v>0.87601826024549212</v>
      </c>
    </row>
    <row r="29" spans="1:6" x14ac:dyDescent="0.4">
      <c r="A29" s="49"/>
      <c r="B29" s="13" t="s">
        <v>13</v>
      </c>
      <c r="C29" s="12">
        <f>C19/$C$9</f>
        <v>0.50054608597709793</v>
      </c>
      <c r="D29" s="12">
        <f t="shared" ref="D29:E29" si="7">D19/$C$9</f>
        <v>4.3297540829735311E-2</v>
      </c>
      <c r="E29" s="12">
        <f t="shared" si="7"/>
        <v>0.45724854514736257</v>
      </c>
      <c r="F29" s="4">
        <f t="shared" si="0"/>
        <v>0.91349939187874019</v>
      </c>
    </row>
    <row r="30" spans="1:6" x14ac:dyDescent="0.4">
      <c r="A30" s="51" t="s">
        <v>17</v>
      </c>
      <c r="B30" s="51"/>
      <c r="C30" s="12">
        <f>C20/$C$10</f>
        <v>0.31037509987651635</v>
      </c>
      <c r="D30" s="12">
        <f t="shared" ref="D30:E30" si="8">D20/$C$10</f>
        <v>3.8632672332389047E-2</v>
      </c>
      <c r="E30" s="12">
        <f t="shared" si="8"/>
        <v>0.27174242754412725</v>
      </c>
      <c r="F30" s="4">
        <f t="shared" si="0"/>
        <v>0.87552908610336588</v>
      </c>
    </row>
    <row r="32" spans="1:6" ht="19.5" thickBot="1" x14ac:dyDescent="0.45">
      <c r="A32" s="16" t="s">
        <v>32</v>
      </c>
    </row>
    <row r="33" spans="1:7" ht="37.5" x14ac:dyDescent="0.4">
      <c r="A33" s="17" t="s">
        <v>27</v>
      </c>
      <c r="B33" s="18" t="s">
        <v>26</v>
      </c>
      <c r="C33" s="23" t="s">
        <v>41</v>
      </c>
      <c r="D33" s="21" t="s">
        <v>20</v>
      </c>
      <c r="E33" s="18" t="s">
        <v>19</v>
      </c>
      <c r="F33" s="26" t="s">
        <v>18</v>
      </c>
      <c r="G33" s="27" t="s">
        <v>33</v>
      </c>
    </row>
    <row r="34" spans="1:7" x14ac:dyDescent="0.4">
      <c r="A34" s="13" t="s">
        <v>21</v>
      </c>
      <c r="B34" s="20" t="s">
        <v>8</v>
      </c>
      <c r="C34" s="24">
        <f>C24*0.95</f>
        <v>0.18082923578199048</v>
      </c>
      <c r="D34" s="22">
        <f>C34-E34</f>
        <v>3.0740970082938385E-2</v>
      </c>
      <c r="E34" s="19">
        <f>C34*F34</f>
        <v>0.15008826569905209</v>
      </c>
      <c r="F34" s="28">
        <v>0.83</v>
      </c>
      <c r="G34" s="29">
        <f>F34-F24</f>
        <v>1.7491635673270056E-2</v>
      </c>
    </row>
    <row r="35" spans="1:7" x14ac:dyDescent="0.4">
      <c r="A35" s="47" t="s">
        <v>22</v>
      </c>
      <c r="B35" s="20" t="s">
        <v>8</v>
      </c>
      <c r="C35" s="24">
        <f t="shared" ref="C35" si="9">C25*0.95</f>
        <v>1.1012438176197838</v>
      </c>
      <c r="D35" s="22">
        <f t="shared" ref="D35:D39" si="10">C35-E35</f>
        <v>2.2024876352395806E-2</v>
      </c>
      <c r="E35" s="19">
        <f t="shared" ref="E35:E38" si="11">C35*F35</f>
        <v>1.079218941267388</v>
      </c>
      <c r="F35" s="28">
        <v>0.98</v>
      </c>
      <c r="G35" s="29">
        <f t="shared" ref="G35:G38" si="12">F35-F25</f>
        <v>1.5619762534916481E-2</v>
      </c>
    </row>
    <row r="36" spans="1:7" x14ac:dyDescent="0.4">
      <c r="A36" s="48"/>
      <c r="B36" s="20" t="s">
        <v>9</v>
      </c>
      <c r="C36" s="24">
        <f t="shared" ref="C36" si="13">C26*0.95</f>
        <v>0.32647914159647007</v>
      </c>
      <c r="D36" s="22">
        <f t="shared" si="10"/>
        <v>4.2442288407541107E-2</v>
      </c>
      <c r="E36" s="19">
        <f t="shared" si="11"/>
        <v>0.28403685318892896</v>
      </c>
      <c r="F36" s="28">
        <v>0.87</v>
      </c>
      <c r="G36" s="29">
        <f t="shared" si="12"/>
        <v>1.876218266705576E-2</v>
      </c>
    </row>
    <row r="37" spans="1:7" x14ac:dyDescent="0.4">
      <c r="A37" s="48"/>
      <c r="B37" s="20" t="s">
        <v>11</v>
      </c>
      <c r="C37" s="24">
        <f t="shared" ref="C37" si="14">C27*0.95</f>
        <v>4.7481893265565442E-2</v>
      </c>
      <c r="D37" s="22">
        <f t="shared" si="10"/>
        <v>1.8043119440914867E-2</v>
      </c>
      <c r="E37" s="19">
        <f t="shared" si="11"/>
        <v>2.9438773824650575E-2</v>
      </c>
      <c r="F37" s="28">
        <v>0.62</v>
      </c>
      <c r="G37" s="30">
        <f t="shared" si="12"/>
        <v>3.3118088216601005E-2</v>
      </c>
    </row>
    <row r="38" spans="1:7" x14ac:dyDescent="0.4">
      <c r="A38" s="49"/>
      <c r="B38" s="20" t="s">
        <v>12</v>
      </c>
      <c r="C38" s="24">
        <f t="shared" ref="C38" si="15">C28*0.95</f>
        <v>0.34103359893758312</v>
      </c>
      <c r="D38" s="22">
        <f t="shared" si="10"/>
        <v>3.7513695883134135E-2</v>
      </c>
      <c r="E38" s="19">
        <f t="shared" si="11"/>
        <v>0.30351990305444898</v>
      </c>
      <c r="F38" s="28">
        <v>0.89</v>
      </c>
      <c r="G38" s="29">
        <f t="shared" si="12"/>
        <v>1.3981739754507894E-2</v>
      </c>
    </row>
    <row r="39" spans="1:7" ht="19.5" thickBot="1" x14ac:dyDescent="0.45">
      <c r="A39" s="13" t="s">
        <v>17</v>
      </c>
      <c r="B39" s="20"/>
      <c r="C39" s="25">
        <f t="shared" ref="C39" si="16">C30*0.95</f>
        <v>0.29485634488269052</v>
      </c>
      <c r="D39" s="22">
        <f t="shared" si="10"/>
        <v>3.2434197937095954E-2</v>
      </c>
      <c r="E39" s="19">
        <f t="shared" ref="E39" si="17">C39*F39</f>
        <v>0.26242214694559457</v>
      </c>
      <c r="F39" s="31">
        <v>0.89</v>
      </c>
      <c r="G39" s="32">
        <f>F39-F30</f>
        <v>1.447091389663413E-2</v>
      </c>
    </row>
    <row r="41" spans="1:7" x14ac:dyDescent="0.4">
      <c r="A41" s="16" t="s">
        <v>34</v>
      </c>
    </row>
    <row r="42" spans="1:7" x14ac:dyDescent="0.4">
      <c r="A42" t="s">
        <v>35</v>
      </c>
    </row>
    <row r="43" spans="1:7" s="33" customFormat="1" ht="19.5" thickBot="1" x14ac:dyDescent="0.45">
      <c r="A43" s="39"/>
      <c r="B43" s="39"/>
      <c r="C43" s="6"/>
      <c r="D43" s="34"/>
      <c r="E43" s="34"/>
    </row>
    <row r="44" spans="1:7" ht="37.5" x14ac:dyDescent="0.4">
      <c r="A44" s="40" t="s">
        <v>36</v>
      </c>
      <c r="B44" s="41"/>
      <c r="C44" s="35" t="s">
        <v>38</v>
      </c>
      <c r="D44" s="35" t="s">
        <v>39</v>
      </c>
      <c r="E44" s="35" t="s">
        <v>40</v>
      </c>
      <c r="F44" s="36" t="s">
        <v>18</v>
      </c>
    </row>
    <row r="45" spans="1:7" ht="19.5" thickBot="1" x14ac:dyDescent="0.45">
      <c r="A45" s="42">
        <v>18750</v>
      </c>
      <c r="B45" s="43"/>
      <c r="C45" s="37">
        <f>C39*$A$45</f>
        <v>5528.5564665504471</v>
      </c>
      <c r="D45" s="37">
        <f t="shared" ref="D45:E45" si="18">D39*$A$45</f>
        <v>608.14121132054913</v>
      </c>
      <c r="E45" s="37">
        <f t="shared" si="18"/>
        <v>4920.4152552298983</v>
      </c>
      <c r="F45" s="38">
        <f>E45/C45</f>
        <v>0.89000000000000012</v>
      </c>
    </row>
  </sheetData>
  <mergeCells count="13">
    <mergeCell ref="A43:B43"/>
    <mergeCell ref="A44:B44"/>
    <mergeCell ref="A45:B45"/>
    <mergeCell ref="F2:G2"/>
    <mergeCell ref="F1:G1"/>
    <mergeCell ref="A25:A29"/>
    <mergeCell ref="A35:A38"/>
    <mergeCell ref="A5:A9"/>
    <mergeCell ref="A10:B10"/>
    <mergeCell ref="A20:B20"/>
    <mergeCell ref="A30:B30"/>
    <mergeCell ref="A3:B3"/>
    <mergeCell ref="A15:A19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workbookViewId="0">
      <selection activeCell="F15" sqref="F15"/>
    </sheetView>
  </sheetViews>
  <sheetFormatPr defaultRowHeight="18.75" x14ac:dyDescent="0.4"/>
  <cols>
    <col min="1" max="1" width="24.25" customWidth="1"/>
    <col min="3" max="8" width="15.25" customWidth="1"/>
  </cols>
  <sheetData>
    <row r="1" spans="1:8" x14ac:dyDescent="0.4">
      <c r="A1" t="s">
        <v>0</v>
      </c>
    </row>
    <row r="3" spans="1:8" x14ac:dyDescent="0.4"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 x14ac:dyDescent="0.4">
      <c r="A4" t="s">
        <v>7</v>
      </c>
      <c r="B4" t="s">
        <v>8</v>
      </c>
      <c r="C4">
        <v>2415.37</v>
      </c>
      <c r="D4">
        <v>301.20999999999998</v>
      </c>
      <c r="E4">
        <v>4021.8949999999995</v>
      </c>
      <c r="F4">
        <v>1606.5249999999996</v>
      </c>
      <c r="G4">
        <v>1305.3149999999996</v>
      </c>
      <c r="H4">
        <v>0.81250836432673001</v>
      </c>
    </row>
    <row r="5" spans="1:8" x14ac:dyDescent="0.4"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 t="s">
        <v>10</v>
      </c>
    </row>
    <row r="6" spans="1:8" x14ac:dyDescent="0.4">
      <c r="B6" t="s">
        <v>11</v>
      </c>
      <c r="C6">
        <v>2.1999999999999999E-2</v>
      </c>
      <c r="D6">
        <v>5.9799999999999995</v>
      </c>
      <c r="E6">
        <v>468.96199999999999</v>
      </c>
      <c r="F6">
        <v>468.94</v>
      </c>
      <c r="G6">
        <v>462.96</v>
      </c>
      <c r="H6">
        <v>0.98724783554399276</v>
      </c>
    </row>
    <row r="7" spans="1:8" x14ac:dyDescent="0.4"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 t="s">
        <v>10</v>
      </c>
    </row>
    <row r="8" spans="1:8" x14ac:dyDescent="0.4">
      <c r="B8" t="s">
        <v>13</v>
      </c>
      <c r="C8">
        <v>2415.3919999999998</v>
      </c>
      <c r="D8">
        <v>307.19</v>
      </c>
      <c r="E8">
        <v>4490.857</v>
      </c>
      <c r="F8">
        <v>2075.4649999999997</v>
      </c>
      <c r="G8">
        <v>1768.2749999999996</v>
      </c>
      <c r="H8">
        <v>0.85198979505797512</v>
      </c>
    </row>
    <row r="9" spans="1:8" x14ac:dyDescent="0.4">
      <c r="A9" t="s">
        <v>14</v>
      </c>
      <c r="B9" t="s">
        <v>8</v>
      </c>
      <c r="C9">
        <v>0</v>
      </c>
      <c r="D9">
        <v>0</v>
      </c>
      <c r="E9">
        <v>14.574999999999999</v>
      </c>
      <c r="F9">
        <v>14.574999999999999</v>
      </c>
      <c r="G9">
        <v>14.574999999999999</v>
      </c>
      <c r="H9">
        <v>1</v>
      </c>
    </row>
    <row r="10" spans="1:8" x14ac:dyDescent="0.4">
      <c r="B10" t="s">
        <v>9</v>
      </c>
      <c r="C10">
        <v>0</v>
      </c>
      <c r="D10">
        <v>7.15</v>
      </c>
      <c r="E10">
        <v>201.05500000000001</v>
      </c>
      <c r="F10">
        <v>201.05500000000001</v>
      </c>
      <c r="G10">
        <v>193.905</v>
      </c>
      <c r="H10">
        <v>0.96443759170376264</v>
      </c>
    </row>
    <row r="11" spans="1:8" x14ac:dyDescent="0.4">
      <c r="B11" t="s">
        <v>11</v>
      </c>
      <c r="C11">
        <v>0</v>
      </c>
      <c r="D11">
        <v>6.63</v>
      </c>
      <c r="E11">
        <v>1007.665</v>
      </c>
      <c r="F11">
        <v>1007.665</v>
      </c>
      <c r="G11">
        <v>1001.035</v>
      </c>
      <c r="H11">
        <v>0.99342043238576316</v>
      </c>
    </row>
    <row r="12" spans="1:8" x14ac:dyDescent="0.4">
      <c r="B12" t="s">
        <v>12</v>
      </c>
      <c r="C12">
        <v>0</v>
      </c>
      <c r="D12">
        <v>0</v>
      </c>
      <c r="E12">
        <v>0</v>
      </c>
      <c r="F12">
        <v>0</v>
      </c>
      <c r="G12">
        <v>0</v>
      </c>
      <c r="H12" t="s">
        <v>10</v>
      </c>
    </row>
    <row r="13" spans="1:8" x14ac:dyDescent="0.4">
      <c r="B13" t="s">
        <v>13</v>
      </c>
      <c r="C13">
        <v>0</v>
      </c>
      <c r="D13">
        <v>13.780000000000001</v>
      </c>
      <c r="E13">
        <v>1223.2950000000001</v>
      </c>
      <c r="F13">
        <v>1223.2950000000001</v>
      </c>
      <c r="G13">
        <v>1209.5149999999999</v>
      </c>
      <c r="H13">
        <v>0.98873534184313683</v>
      </c>
    </row>
    <row r="14" spans="1:8" x14ac:dyDescent="0.4">
      <c r="A14" t="s">
        <v>15</v>
      </c>
      <c r="B14" t="s">
        <v>8</v>
      </c>
      <c r="C14">
        <v>0.55000000000000004</v>
      </c>
      <c r="D14">
        <v>53.43</v>
      </c>
      <c r="E14">
        <v>1500.5600000000002</v>
      </c>
      <c r="F14">
        <v>1500.0100000000002</v>
      </c>
      <c r="G14">
        <v>1446.5800000000002</v>
      </c>
      <c r="H14">
        <v>0.9643802374650835</v>
      </c>
    </row>
    <row r="15" spans="1:8" x14ac:dyDescent="0.4">
      <c r="B15" t="s">
        <v>9</v>
      </c>
      <c r="C15">
        <v>5.5E-2</v>
      </c>
      <c r="D15">
        <v>120.30200000000001</v>
      </c>
      <c r="E15">
        <v>655.74999999999989</v>
      </c>
      <c r="F15">
        <v>655.69499999999994</v>
      </c>
      <c r="G15">
        <v>535.39299999999992</v>
      </c>
      <c r="H15">
        <v>0.81652750135352559</v>
      </c>
    </row>
    <row r="16" spans="1:8" x14ac:dyDescent="0.4">
      <c r="B16" t="s">
        <v>11</v>
      </c>
      <c r="C16">
        <v>0</v>
      </c>
      <c r="D16">
        <v>16.25</v>
      </c>
      <c r="E16">
        <v>39.335000000000001</v>
      </c>
      <c r="F16">
        <v>39.335000000000001</v>
      </c>
      <c r="G16">
        <v>23.085000000000001</v>
      </c>
      <c r="H16">
        <v>0.58688191178339899</v>
      </c>
    </row>
    <row r="17" spans="1:8" x14ac:dyDescent="0.4">
      <c r="B17" t="s">
        <v>12</v>
      </c>
      <c r="C17">
        <v>111.1</v>
      </c>
      <c r="D17">
        <v>33.514000000000003</v>
      </c>
      <c r="E17">
        <v>381.41400000000004</v>
      </c>
      <c r="F17">
        <v>270.31400000000008</v>
      </c>
      <c r="G17">
        <v>236.80000000000004</v>
      </c>
      <c r="H17">
        <v>0.87601826024549212</v>
      </c>
    </row>
    <row r="18" spans="1:8" x14ac:dyDescent="0.4">
      <c r="B18" t="s">
        <v>13</v>
      </c>
      <c r="C18">
        <v>111.705</v>
      </c>
      <c r="D18">
        <v>223.49600000000001</v>
      </c>
      <c r="E18">
        <v>2577.0590000000002</v>
      </c>
      <c r="F18">
        <v>2465.3540000000003</v>
      </c>
      <c r="G18">
        <v>2241.8580000000002</v>
      </c>
      <c r="H18">
        <v>0.9093452704966507</v>
      </c>
    </row>
    <row r="19" spans="1:8" x14ac:dyDescent="0.4">
      <c r="A19" t="s">
        <v>16</v>
      </c>
      <c r="B19" t="s">
        <v>8</v>
      </c>
      <c r="C19">
        <v>2415.92</v>
      </c>
      <c r="D19">
        <v>354.64</v>
      </c>
      <c r="E19">
        <v>5537.03</v>
      </c>
      <c r="F19">
        <v>3121.1099999999997</v>
      </c>
      <c r="G19">
        <v>2766.4699999999993</v>
      </c>
      <c r="H19">
        <v>0.88637375805402552</v>
      </c>
    </row>
    <row r="20" spans="1:8" x14ac:dyDescent="0.4">
      <c r="B20" t="s">
        <v>9</v>
      </c>
      <c r="C20">
        <v>5.5E-2</v>
      </c>
      <c r="D20">
        <v>127.45200000000001</v>
      </c>
      <c r="E20">
        <v>856.80499999999984</v>
      </c>
      <c r="F20">
        <v>856.74999999999989</v>
      </c>
      <c r="G20">
        <v>729.29799999999989</v>
      </c>
      <c r="H20">
        <v>0.85123781733294424</v>
      </c>
    </row>
    <row r="21" spans="1:8" x14ac:dyDescent="0.4">
      <c r="B21" t="s">
        <v>11</v>
      </c>
      <c r="C21">
        <v>2.1999999999999999E-2</v>
      </c>
      <c r="D21">
        <v>28.86</v>
      </c>
      <c r="E21">
        <v>1515.962</v>
      </c>
      <c r="F21">
        <v>1515.94</v>
      </c>
      <c r="G21">
        <v>1487.0800000000002</v>
      </c>
      <c r="H21">
        <v>0.98096230721532518</v>
      </c>
    </row>
    <row r="22" spans="1:8" x14ac:dyDescent="0.4">
      <c r="B22" t="s">
        <v>12</v>
      </c>
      <c r="C22">
        <v>111.1</v>
      </c>
      <c r="D22">
        <v>33.514000000000003</v>
      </c>
      <c r="E22">
        <v>381.41400000000004</v>
      </c>
      <c r="F22">
        <v>270.31400000000008</v>
      </c>
      <c r="G22">
        <v>236.80000000000004</v>
      </c>
      <c r="H22">
        <v>0.87601826024549212</v>
      </c>
    </row>
    <row r="23" spans="1:8" x14ac:dyDescent="0.4">
      <c r="A23" t="s">
        <v>17</v>
      </c>
      <c r="C23">
        <v>2527.0969999999998</v>
      </c>
      <c r="D23">
        <v>544.46600000000001</v>
      </c>
      <c r="E23">
        <v>8291.2109999999993</v>
      </c>
      <c r="F23">
        <v>5764.1139999999996</v>
      </c>
      <c r="G23">
        <v>5219.6479999999992</v>
      </c>
      <c r="H23">
        <v>0.90554211800807538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2024年度目標</vt:lpstr>
      <vt:lpstr>元データ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 斉</dc:creator>
  <cp:lastModifiedBy>有田 斉</cp:lastModifiedBy>
  <cp:lastPrinted>2024-03-26T23:53:08Z</cp:lastPrinted>
  <dcterms:created xsi:type="dcterms:W3CDTF">2024-03-26T07:08:46Z</dcterms:created>
  <dcterms:modified xsi:type="dcterms:W3CDTF">2024-03-26T23:57:25Z</dcterms:modified>
</cp:coreProperties>
</file>