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fujiyasu\Downloads\"/>
    </mc:Choice>
  </mc:AlternateContent>
  <bookViews>
    <workbookView xWindow="0" yWindow="0" windowWidth="28800" windowHeight="12210" tabRatio="885"/>
  </bookViews>
  <sheets>
    <sheet name="決裁頭紙 " sheetId="10" r:id="rId1"/>
    <sheet name="決裁大内訳 " sheetId="11" r:id="rId2"/>
    <sheet name="決裁内訳" sheetId="15" r:id="rId3"/>
    <sheet name="見積書大内訳" sheetId="22" r:id="rId4"/>
    <sheet name="見積書内訳 " sheetId="13" r:id="rId5"/>
    <sheet name="査定見積書大内訳" sheetId="24" r:id="rId6"/>
    <sheet name="査定見積書内訳 " sheetId="23" r:id="rId7"/>
    <sheet name="A " sheetId="14" r:id="rId8"/>
    <sheet name="工事着工届 (2024.08.01改定) " sheetId="28" r:id="rId9"/>
    <sheet name="工事着工届  (記入要領)" sheetId="27" r:id="rId10"/>
    <sheet name="工事完了届（2015.9.1改定） " sheetId="21" r:id="rId11"/>
    <sheet name="労災保険料率(R6)" sheetId="26" r:id="rId12"/>
    <sheet name="印紙代・労災保険料・社会保険料" sheetId="25" r:id="rId13"/>
  </sheets>
  <definedNames>
    <definedName name="_xlnm.Print_Area" localSheetId="7">'A '!$A$1:$N$45</definedName>
    <definedName name="_xlnm.Print_Area" localSheetId="1">'決裁大内訳 '!$A$1:$K$41</definedName>
    <definedName name="_xlnm.Print_Area" localSheetId="0">'決裁頭紙 '!$A$1:$U$70</definedName>
    <definedName name="_xlnm.Print_Area" localSheetId="2">決裁内訳!$A$1:$G$92</definedName>
    <definedName name="_xlnm.Print_Area" localSheetId="3">見積書大内訳!$A$1:$I$18</definedName>
    <definedName name="_xlnm.Print_Area" localSheetId="4">'見積書内訳 '!$A$1:$G$92</definedName>
    <definedName name="_xlnm.Print_Area" localSheetId="8">'工事着工届 (2024.08.01改定) '!$A$1:$AA$44</definedName>
    <definedName name="_xlnm.Print_Area" localSheetId="5">査定見積書大内訳!$A$1:$I$18</definedName>
    <definedName name="_xlnm.Print_Area" localSheetId="6">'査定見積書内訳 '!$A$1:$G$92</definedName>
    <definedName name="_xlnm.Print_Titles" localSheetId="2">決裁内訳!$1:$2</definedName>
    <definedName name="_xlnm.Print_Titles" localSheetId="4">'見積書内訳 '!$1:$2</definedName>
    <definedName name="_xlnm.Print_Titles" localSheetId="6">'査定見積書内訳 '!$1:$2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28" l="1"/>
  <c r="H16" i="28"/>
  <c r="K15" i="28"/>
  <c r="E14" i="28"/>
  <c r="E13" i="28"/>
  <c r="E12" i="28"/>
  <c r="E10" i="28"/>
  <c r="K9" i="28"/>
  <c r="N8" i="28"/>
  <c r="H8" i="28"/>
  <c r="I7" i="28"/>
  <c r="E6" i="28"/>
  <c r="S8" i="28"/>
  <c r="H4" i="11"/>
  <c r="H6" i="11"/>
  <c r="H7" i="11"/>
  <c r="I17" i="11"/>
  <c r="H22" i="11"/>
  <c r="I29" i="11"/>
  <c r="J29" i="11"/>
  <c r="J32" i="11"/>
  <c r="B17" i="25"/>
  <c r="E41" i="11"/>
  <c r="I21" i="11"/>
  <c r="J17" i="11"/>
  <c r="J37" i="11"/>
  <c r="H9" i="11"/>
  <c r="Q65" i="10"/>
  <c r="Q14" i="10"/>
  <c r="Q17" i="10"/>
  <c r="Q38" i="10"/>
  <c r="T17" i="10"/>
  <c r="T14" i="10"/>
  <c r="M6" i="25"/>
  <c r="H24" i="11"/>
  <c r="H23" i="11"/>
  <c r="B3" i="14"/>
  <c r="B11" i="24"/>
  <c r="B6" i="24"/>
  <c r="D2" i="24"/>
  <c r="E91" i="23"/>
  <c r="E89" i="23"/>
  <c r="E87" i="23"/>
  <c r="E85" i="23"/>
  <c r="E83" i="23"/>
  <c r="E81" i="23"/>
  <c r="E79" i="23"/>
  <c r="E77" i="23"/>
  <c r="E73" i="23"/>
  <c r="E72" i="23"/>
  <c r="E71" i="23"/>
  <c r="E70" i="23"/>
  <c r="E69" i="23"/>
  <c r="E68" i="23"/>
  <c r="E67" i="23"/>
  <c r="E65" i="23"/>
  <c r="E59" i="23"/>
  <c r="E57" i="23"/>
  <c r="E55" i="23"/>
  <c r="E53" i="23"/>
  <c r="E52" i="23"/>
  <c r="E51" i="23"/>
  <c r="E50" i="23"/>
  <c r="E49" i="23"/>
  <c r="E48" i="23"/>
  <c r="E47" i="23"/>
  <c r="E46" i="23"/>
  <c r="E45" i="23"/>
  <c r="E44" i="23"/>
  <c r="E43" i="23"/>
  <c r="E41" i="23"/>
  <c r="E40" i="23"/>
  <c r="E39" i="23"/>
  <c r="E37" i="23"/>
  <c r="E35" i="23"/>
  <c r="E91" i="15"/>
  <c r="E89" i="15"/>
  <c r="E87" i="15"/>
  <c r="E85" i="15"/>
  <c r="E83" i="15"/>
  <c r="E81" i="15"/>
  <c r="E79" i="15"/>
  <c r="E77" i="15"/>
  <c r="E73" i="15"/>
  <c r="E72" i="15"/>
  <c r="E71" i="15"/>
  <c r="E70" i="15"/>
  <c r="E69" i="15"/>
  <c r="E68" i="15"/>
  <c r="E67" i="15"/>
  <c r="E65" i="15"/>
  <c r="E59" i="15"/>
  <c r="E57" i="15"/>
  <c r="E55" i="15"/>
  <c r="E53" i="15"/>
  <c r="E52" i="15"/>
  <c r="E51" i="15"/>
  <c r="E50" i="15"/>
  <c r="E49" i="15"/>
  <c r="E48" i="15"/>
  <c r="E47" i="15"/>
  <c r="E46" i="15"/>
  <c r="E45" i="15"/>
  <c r="E44" i="15"/>
  <c r="E43" i="15"/>
  <c r="E41" i="15"/>
  <c r="E40" i="15"/>
  <c r="E39" i="15"/>
  <c r="E37" i="15"/>
  <c r="E35" i="15"/>
  <c r="E52" i="13"/>
  <c r="E51" i="13"/>
  <c r="E50" i="13"/>
  <c r="E49" i="13"/>
  <c r="E48" i="13"/>
  <c r="E47" i="13"/>
  <c r="E46" i="13"/>
  <c r="E45" i="13"/>
  <c r="E44" i="13"/>
  <c r="E59" i="13"/>
  <c r="E57" i="13"/>
  <c r="E55" i="13"/>
  <c r="E53" i="13"/>
  <c r="E43" i="13"/>
  <c r="E41" i="13"/>
  <c r="E40" i="13"/>
  <c r="E39" i="13"/>
  <c r="E37" i="13"/>
  <c r="E35" i="13"/>
  <c r="E91" i="13"/>
  <c r="E89" i="13"/>
  <c r="E87" i="13"/>
  <c r="E85" i="13"/>
  <c r="E83" i="13"/>
  <c r="E81" i="13"/>
  <c r="E79" i="13"/>
  <c r="E77" i="13"/>
  <c r="E73" i="13"/>
  <c r="E72" i="13"/>
  <c r="E71" i="13"/>
  <c r="E70" i="13"/>
  <c r="E69" i="13"/>
  <c r="E68" i="13"/>
  <c r="E67" i="13"/>
  <c r="E65" i="13"/>
  <c r="E92" i="13"/>
  <c r="E9" i="13"/>
  <c r="E62" i="13"/>
  <c r="E7" i="13"/>
  <c r="E62" i="23"/>
  <c r="E7" i="23"/>
  <c r="E92" i="15"/>
  <c r="E9" i="15"/>
  <c r="E62" i="15"/>
  <c r="E7" i="15"/>
  <c r="E92" i="23"/>
  <c r="E9" i="23"/>
  <c r="E32" i="15"/>
  <c r="E32" i="13"/>
  <c r="G8" i="22"/>
  <c r="G9" i="22"/>
  <c r="E32" i="23"/>
  <c r="G8" i="24"/>
  <c r="E6" i="21"/>
  <c r="D2" i="22"/>
  <c r="F35" i="10"/>
  <c r="F33" i="10"/>
  <c r="F31" i="10"/>
  <c r="G9" i="24"/>
  <c r="G10" i="24"/>
  <c r="G13" i="24"/>
  <c r="G15" i="24"/>
  <c r="G17" i="24"/>
  <c r="B6" i="22"/>
  <c r="R8" i="21"/>
  <c r="J8" i="21"/>
  <c r="Y8" i="21"/>
  <c r="J30" i="11"/>
  <c r="J49" i="10"/>
  <c r="F29" i="10"/>
  <c r="K9" i="21"/>
  <c r="I7" i="21"/>
  <c r="B11" i="22"/>
  <c r="L51" i="10"/>
  <c r="I7" i="14"/>
  <c r="L7" i="14"/>
  <c r="Q11" i="10"/>
  <c r="T11" i="10"/>
  <c r="Q5" i="10"/>
  <c r="T5" i="10"/>
  <c r="Q8" i="10"/>
  <c r="T8" i="10"/>
  <c r="H35" i="10"/>
  <c r="T53" i="10"/>
  <c r="H31" i="11"/>
  <c r="J38" i="11"/>
  <c r="J39" i="11"/>
  <c r="J40" i="11"/>
  <c r="D4" i="24"/>
  <c r="D3" i="24"/>
  <c r="Q59" i="10"/>
  <c r="Q62" i="10"/>
  <c r="T62" i="10"/>
  <c r="I30" i="11"/>
  <c r="I32" i="11"/>
  <c r="J35" i="10"/>
  <c r="J31" i="10"/>
  <c r="Q41" i="10"/>
  <c r="Q50" i="10"/>
  <c r="T23" i="10"/>
  <c r="T26" i="10"/>
  <c r="T20" i="10"/>
  <c r="G10" i="22"/>
  <c r="J39" i="10"/>
  <c r="G13" i="22"/>
  <c r="G15" i="22"/>
  <c r="G17" i="22"/>
  <c r="D3" i="22"/>
  <c r="J45" i="10"/>
  <c r="D4" i="22"/>
</calcChain>
</file>

<file path=xl/comments1.xml><?xml version="1.0" encoding="utf-8"?>
<comments xmlns="http://schemas.openxmlformats.org/spreadsheetml/2006/main">
  <authors>
    <author>飯塚 典文</author>
  </authors>
  <commentList>
    <comment ref="C3" authorId="0" shapeId="0">
      <text>
        <r>
          <rPr>
            <b/>
            <sz val="9"/>
            <color indexed="81"/>
            <rFont val="ＭＳ Ｐゴシック"/>
            <family val="3"/>
            <charset val="128"/>
          </rPr>
          <t>見積もり番号　</t>
        </r>
        <r>
          <rPr>
            <sz val="9"/>
            <color indexed="81"/>
            <rFont val="ＭＳ Ｐゴシック"/>
            <family val="3"/>
            <charset val="128"/>
          </rPr>
          <t xml:space="preserve">
</t>
        </r>
      </text>
    </comment>
    <comment ref="C4" authorId="0" shapeId="0">
      <text>
        <r>
          <rPr>
            <b/>
            <sz val="9"/>
            <color indexed="81"/>
            <rFont val="ＭＳ Ｐゴシック"/>
            <family val="3"/>
            <charset val="128"/>
          </rPr>
          <t xml:space="preserve">ここに工事名
</t>
        </r>
        <r>
          <rPr>
            <sz val="9"/>
            <color indexed="81"/>
            <rFont val="ＭＳ Ｐゴシック"/>
            <family val="3"/>
            <charset val="128"/>
          </rPr>
          <t xml:space="preserve">
</t>
        </r>
      </text>
    </comment>
    <comment ref="D29" authorId="0" shapeId="0">
      <text>
        <r>
          <rPr>
            <b/>
            <sz val="9"/>
            <color indexed="81"/>
            <rFont val="ＭＳ Ｐゴシック"/>
            <family val="3"/>
            <charset val="128"/>
          </rPr>
          <t>㎡入力で　坪も出ます</t>
        </r>
      </text>
    </comment>
  </commentList>
</comments>
</file>

<file path=xl/comments2.xml><?xml version="1.0" encoding="utf-8"?>
<comments xmlns="http://schemas.openxmlformats.org/spreadsheetml/2006/main">
  <authors>
    <author>有田 斉</author>
    <author>戸村敏美</author>
  </authors>
  <commentList>
    <comment ref="G4" authorId="0" shapeId="0">
      <text>
        <r>
          <rPr>
            <b/>
            <sz val="9"/>
            <color indexed="81"/>
            <rFont val="MS P ゴシック"/>
            <family val="3"/>
            <charset val="128"/>
          </rPr>
          <t xml:space="preserve">100万を超え200万以下（200円）
200万を超え300万以下（500円）
300万を超え500万以下（1000円）
500万を超え1000万以下（5000円）
1000万を超え5000万以下（1万円）
5000万を超え1憶以下（3万円）
</t>
        </r>
      </text>
    </comment>
    <comment ref="J4" authorId="0" shapeId="0">
      <text>
        <r>
          <rPr>
            <b/>
            <sz val="9"/>
            <color indexed="81"/>
            <rFont val="MS P ゴシック"/>
            <family val="3"/>
            <charset val="128"/>
          </rPr>
          <t>太枠内は必須項目です</t>
        </r>
      </text>
    </comment>
    <comment ref="G5" authorId="0" shapeId="0">
      <text>
        <r>
          <rPr>
            <b/>
            <sz val="9"/>
            <color indexed="81"/>
            <rFont val="MS P ゴシック"/>
            <family val="3"/>
            <charset val="128"/>
          </rPr>
          <t>100万を超え200万以下（400円）
200万を超え300万以下（600円）
300万を超え500万以下（1000円）
500万を超え1000万以下（2000円）
1000万を超え2000万以下（4000円）
2000万を超え3000万以下（5000円）
3000万を超え5000万以下（1万円）
5000万を超え1億以下（2万円）</t>
        </r>
      </text>
    </comment>
    <comment ref="J30" authorId="1" shapeId="0">
      <text>
        <r>
          <rPr>
            <b/>
            <sz val="9"/>
            <color indexed="81"/>
            <rFont val="MS P ゴシック"/>
            <family val="3"/>
            <charset val="128"/>
          </rPr>
          <t>粗利益になります</t>
        </r>
        <r>
          <rPr>
            <sz val="9"/>
            <color indexed="81"/>
            <rFont val="MS P ゴシック"/>
            <family val="3"/>
            <charset val="128"/>
          </rPr>
          <t xml:space="preserve">
</t>
        </r>
      </text>
    </comment>
    <comment ref="I34" authorId="1" shapeId="0">
      <text>
        <r>
          <rPr>
            <b/>
            <sz val="9"/>
            <color indexed="81"/>
            <rFont val="MS P ゴシック"/>
            <family val="3"/>
            <charset val="128"/>
          </rPr>
          <t>工事価格を入力します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<sst xmlns="http://schemas.openxmlformats.org/spreadsheetml/2006/main" count="766" uniqueCount="493">
  <si>
    <t>〃</t>
    <phoneticPr fontId="3"/>
  </si>
  <si>
    <t>％</t>
    <phoneticPr fontId="3"/>
  </si>
  <si>
    <t>工事費</t>
    <rPh sb="0" eb="3">
      <t>コウジヒ</t>
    </rPh>
    <phoneticPr fontId="3"/>
  </si>
  <si>
    <t>秘</t>
    <rPh sb="0" eb="1">
      <t>ヒ</t>
    </rPh>
    <phoneticPr fontId="3"/>
  </si>
  <si>
    <t>費目</t>
    <rPh sb="0" eb="2">
      <t>ヒモク</t>
    </rPh>
    <phoneticPr fontId="3"/>
  </si>
  <si>
    <t>　　　元積金額</t>
    <rPh sb="3" eb="4">
      <t>モト</t>
    </rPh>
    <rPh sb="4" eb="5">
      <t>ツ</t>
    </rPh>
    <rPh sb="5" eb="7">
      <t>キンガク</t>
    </rPh>
    <phoneticPr fontId="3"/>
  </si>
  <si>
    <t>施工場所</t>
    <rPh sb="0" eb="2">
      <t>セコウ</t>
    </rPh>
    <rPh sb="2" eb="4">
      <t>バショ</t>
    </rPh>
    <phoneticPr fontId="3"/>
  </si>
  <si>
    <t>工期</t>
    <rPh sb="0" eb="2">
      <t>コウキ</t>
    </rPh>
    <phoneticPr fontId="3"/>
  </si>
  <si>
    <t>別途工事</t>
    <rPh sb="0" eb="2">
      <t>ベット</t>
    </rPh>
    <rPh sb="2" eb="4">
      <t>コウジ</t>
    </rPh>
    <phoneticPr fontId="3"/>
  </si>
  <si>
    <t>取下条件</t>
    <rPh sb="0" eb="1">
      <t>ト</t>
    </rPh>
    <rPh sb="1" eb="2">
      <t>サ</t>
    </rPh>
    <rPh sb="2" eb="4">
      <t>ジョウケン</t>
    </rPh>
    <phoneticPr fontId="3"/>
  </si>
  <si>
    <t>構造・階数</t>
    <rPh sb="0" eb="2">
      <t>コウゾウ</t>
    </rPh>
    <rPh sb="3" eb="5">
      <t>カイスウ</t>
    </rPh>
    <phoneticPr fontId="3"/>
  </si>
  <si>
    <t>敷地面積</t>
    <rPh sb="0" eb="1">
      <t>シキ</t>
    </rPh>
    <rPh sb="1" eb="2">
      <t>チ</t>
    </rPh>
    <rPh sb="2" eb="3">
      <t>メン</t>
    </rPh>
    <rPh sb="3" eb="4">
      <t>セキ</t>
    </rPh>
    <phoneticPr fontId="3"/>
  </si>
  <si>
    <t>建築面積　　　　　　　　</t>
    <rPh sb="0" eb="1">
      <t>ダテ</t>
    </rPh>
    <rPh sb="1" eb="2">
      <t>チク</t>
    </rPh>
    <rPh sb="2" eb="3">
      <t>メン</t>
    </rPh>
    <rPh sb="3" eb="4">
      <t>セキ</t>
    </rPh>
    <phoneticPr fontId="3"/>
  </si>
  <si>
    <t>延床面積　　　　　　　　</t>
    <rPh sb="0" eb="1">
      <t>ノ</t>
    </rPh>
    <rPh sb="1" eb="2">
      <t>ユカ</t>
    </rPh>
    <rPh sb="2" eb="3">
      <t>メン</t>
    </rPh>
    <rPh sb="3" eb="4">
      <t>セキ</t>
    </rPh>
    <phoneticPr fontId="3"/>
  </si>
  <si>
    <t>工事原価</t>
    <rPh sb="0" eb="2">
      <t>コウジ</t>
    </rPh>
    <rPh sb="2" eb="4">
      <t>ゲンカ</t>
    </rPh>
    <phoneticPr fontId="3"/>
  </si>
  <si>
    <t>施工床面積　　　　　　　　</t>
    <rPh sb="0" eb="2">
      <t>セコウ</t>
    </rPh>
    <rPh sb="2" eb="3">
      <t>ユカ</t>
    </rPh>
    <rPh sb="3" eb="5">
      <t>メンセキ</t>
    </rPh>
    <phoneticPr fontId="3"/>
  </si>
  <si>
    <t>工事概要</t>
    <rPh sb="0" eb="2">
      <t>コウジ</t>
    </rPh>
    <rPh sb="2" eb="4">
      <t>ガイヨウ</t>
    </rPh>
    <phoneticPr fontId="3"/>
  </si>
  <si>
    <t>本社経費</t>
    <rPh sb="0" eb="2">
      <t>ホンシャ</t>
    </rPh>
    <rPh sb="2" eb="4">
      <t>ケイヒ</t>
    </rPh>
    <phoneticPr fontId="3"/>
  </si>
  <si>
    <t>合計</t>
    <rPh sb="0" eb="2">
      <t>ゴウケイ</t>
    </rPh>
    <phoneticPr fontId="3"/>
  </si>
  <si>
    <t>⑤　特殊工法</t>
    <rPh sb="2" eb="4">
      <t>トクシュ</t>
    </rPh>
    <rPh sb="4" eb="6">
      <t>コウホウ</t>
    </rPh>
    <phoneticPr fontId="3"/>
  </si>
  <si>
    <t>担</t>
    <rPh sb="0" eb="1">
      <t>ニナ</t>
    </rPh>
    <phoneticPr fontId="3"/>
  </si>
  <si>
    <t>⑥　問題点</t>
    <rPh sb="2" eb="5">
      <t>モンダイテン</t>
    </rPh>
    <phoneticPr fontId="3"/>
  </si>
  <si>
    <t>当</t>
    <rPh sb="0" eb="1">
      <t>トウ</t>
    </rPh>
    <phoneticPr fontId="3"/>
  </si>
  <si>
    <t>（有の場合は打合簿等を添付のこと）</t>
    <rPh sb="1" eb="2">
      <t>ア</t>
    </rPh>
    <rPh sb="3" eb="5">
      <t>バアイ</t>
    </rPh>
    <rPh sb="6" eb="7">
      <t>ウ</t>
    </rPh>
    <rPh sb="7" eb="8">
      <t>ア</t>
    </rPh>
    <rPh sb="8" eb="9">
      <t>ボ</t>
    </rPh>
    <rPh sb="9" eb="10">
      <t>トウ</t>
    </rPh>
    <rPh sb="11" eb="13">
      <t>テンプ</t>
    </rPh>
    <phoneticPr fontId="3"/>
  </si>
  <si>
    <t>部</t>
    <rPh sb="0" eb="1">
      <t>ブ</t>
    </rPh>
    <phoneticPr fontId="3"/>
  </si>
  <si>
    <t>長</t>
    <rPh sb="0" eb="1">
      <t>チョウ</t>
    </rPh>
    <phoneticPr fontId="3"/>
  </si>
  <si>
    <t>粗利益</t>
    <rPh sb="0" eb="1">
      <t>アラ</t>
    </rPh>
    <rPh sb="1" eb="3">
      <t>リエキ</t>
    </rPh>
    <phoneticPr fontId="3"/>
  </si>
  <si>
    <t>工事No.</t>
    <rPh sb="0" eb="2">
      <t>コウジ</t>
    </rPh>
    <phoneticPr fontId="3"/>
  </si>
  <si>
    <t>元  積  金  額</t>
    <rPh sb="0" eb="1">
      <t>モト</t>
    </rPh>
    <rPh sb="3" eb="4">
      <t>ツモ</t>
    </rPh>
    <rPh sb="6" eb="7">
      <t>キン</t>
    </rPh>
    <rPh sb="9" eb="10">
      <t>ガク</t>
    </rPh>
    <phoneticPr fontId="3"/>
  </si>
  <si>
    <t>見　　　積　　　条　　　件</t>
    <rPh sb="0" eb="1">
      <t>ミ</t>
    </rPh>
    <rPh sb="4" eb="5">
      <t>セキ</t>
    </rPh>
    <rPh sb="8" eb="9">
      <t>ジョウ</t>
    </rPh>
    <rPh sb="12" eb="13">
      <t>ケン</t>
    </rPh>
    <phoneticPr fontId="3"/>
  </si>
  <si>
    <t>提 出 金 額</t>
    <rPh sb="0" eb="1">
      <t>テイ</t>
    </rPh>
    <rPh sb="2" eb="3">
      <t>デ</t>
    </rPh>
    <rPh sb="4" eb="5">
      <t>キン</t>
    </rPh>
    <rPh sb="6" eb="7">
      <t>ガク</t>
    </rPh>
    <phoneticPr fontId="3"/>
  </si>
  <si>
    <t>用途</t>
    <rPh sb="0" eb="1">
      <t>ヨウ</t>
    </rPh>
    <rPh sb="1" eb="2">
      <t>ト</t>
    </rPh>
    <phoneticPr fontId="3"/>
  </si>
  <si>
    <t>工　　　事　　　費　　　内　　　訳</t>
    <rPh sb="0" eb="1">
      <t>コウ</t>
    </rPh>
    <rPh sb="4" eb="5">
      <t>コト</t>
    </rPh>
    <rPh sb="8" eb="9">
      <t>ヒ</t>
    </rPh>
    <rPh sb="12" eb="13">
      <t>ウチ</t>
    </rPh>
    <rPh sb="16" eb="17">
      <t>ヤク</t>
    </rPh>
    <phoneticPr fontId="3"/>
  </si>
  <si>
    <t>呼称</t>
    <rPh sb="0" eb="2">
      <t>コショウ</t>
    </rPh>
    <phoneticPr fontId="3"/>
  </si>
  <si>
    <t>数量</t>
    <rPh sb="0" eb="2">
      <t>スウリョウ</t>
    </rPh>
    <phoneticPr fontId="3"/>
  </si>
  <si>
    <t>単　　価</t>
    <rPh sb="0" eb="1">
      <t>タン</t>
    </rPh>
    <rPh sb="3" eb="4">
      <t>アタイ</t>
    </rPh>
    <phoneticPr fontId="3"/>
  </si>
  <si>
    <t>金　　　額</t>
    <rPh sb="0" eb="1">
      <t>キン</t>
    </rPh>
    <rPh sb="4" eb="5">
      <t>ガク</t>
    </rPh>
    <phoneticPr fontId="3"/>
  </si>
  <si>
    <t>摘　　　　　要</t>
    <rPh sb="0" eb="1">
      <t>チャク</t>
    </rPh>
    <rPh sb="6" eb="7">
      <t>ヨウ</t>
    </rPh>
    <phoneticPr fontId="3"/>
  </si>
  <si>
    <t>計</t>
    <rPh sb="0" eb="1">
      <t>ケイ</t>
    </rPh>
    <phoneticPr fontId="3"/>
  </si>
  <si>
    <t>消費税</t>
    <rPh sb="0" eb="3">
      <t>ショウヒゼイ</t>
    </rPh>
    <phoneticPr fontId="3"/>
  </si>
  <si>
    <t>請負金額</t>
    <rPh sb="0" eb="2">
      <t>ウケオイ</t>
    </rPh>
    <rPh sb="2" eb="4">
      <t>キンガク</t>
    </rPh>
    <phoneticPr fontId="3"/>
  </si>
  <si>
    <t>工　　事　　着　　工　　届</t>
    <rPh sb="0" eb="4">
      <t>コウジ</t>
    </rPh>
    <rPh sb="6" eb="10">
      <t>チャッコウ</t>
    </rPh>
    <rPh sb="12" eb="13">
      <t>トド</t>
    </rPh>
    <phoneticPr fontId="3"/>
  </si>
  <si>
    <t>部長殿</t>
    <rPh sb="0" eb="1">
      <t>ブ</t>
    </rPh>
    <rPh sb="1" eb="2">
      <t>チョウ</t>
    </rPh>
    <rPh sb="2" eb="3">
      <t>ドノ</t>
    </rPh>
    <phoneticPr fontId="3"/>
  </si>
  <si>
    <t>所長</t>
    <rPh sb="0" eb="2">
      <t>ショチョウ</t>
    </rPh>
    <phoneticPr fontId="3"/>
  </si>
  <si>
    <t>印</t>
    <rPh sb="0" eb="1">
      <t>イン</t>
    </rPh>
    <phoneticPr fontId="3"/>
  </si>
  <si>
    <t>担当者</t>
    <rPh sb="0" eb="2">
      <t>タントウ</t>
    </rPh>
    <rPh sb="2" eb="3">
      <t>シャ</t>
    </rPh>
    <phoneticPr fontId="3"/>
  </si>
  <si>
    <t>工事番号</t>
    <rPh sb="0" eb="2">
      <t>コウジ</t>
    </rPh>
    <rPh sb="2" eb="4">
      <t>バンゴウ</t>
    </rPh>
    <phoneticPr fontId="3"/>
  </si>
  <si>
    <t>工事件名</t>
    <rPh sb="0" eb="2">
      <t>コウジ</t>
    </rPh>
    <rPh sb="2" eb="3">
      <t>ケン</t>
    </rPh>
    <rPh sb="3" eb="4">
      <t>ナ</t>
    </rPh>
    <phoneticPr fontId="3"/>
  </si>
  <si>
    <t>工事場所</t>
    <rPh sb="0" eb="2">
      <t>コウジ</t>
    </rPh>
    <rPh sb="2" eb="4">
      <t>バショ</t>
    </rPh>
    <phoneticPr fontId="3"/>
  </si>
  <si>
    <t>着工年月日</t>
    <rPh sb="0" eb="2">
      <t>チャッコウ</t>
    </rPh>
    <rPh sb="2" eb="5">
      <t>ネンガッピ</t>
    </rPh>
    <phoneticPr fontId="3"/>
  </si>
  <si>
    <t>施工形態</t>
    <rPh sb="0" eb="2">
      <t>セコウ</t>
    </rPh>
    <rPh sb="2" eb="4">
      <t>ケイタイ</t>
    </rPh>
    <phoneticPr fontId="3"/>
  </si>
  <si>
    <t>当社分</t>
    <rPh sb="0" eb="2">
      <t>トウシャ</t>
    </rPh>
    <rPh sb="2" eb="3">
      <t>ブン</t>
    </rPh>
    <phoneticPr fontId="3"/>
  </si>
  <si>
    <t>取下げ条件</t>
    <rPh sb="0" eb="2">
      <t>トリサ</t>
    </rPh>
    <rPh sb="3" eb="5">
      <t>ジョウケン</t>
    </rPh>
    <phoneticPr fontId="3"/>
  </si>
  <si>
    <t>労災保険</t>
    <rPh sb="0" eb="2">
      <t>ロウサイ</t>
    </rPh>
    <rPh sb="2" eb="4">
      <t>ホケン</t>
    </rPh>
    <phoneticPr fontId="3"/>
  </si>
  <si>
    <t>区分</t>
    <rPh sb="0" eb="2">
      <t>クブン</t>
    </rPh>
    <phoneticPr fontId="3"/>
  </si>
  <si>
    <t>事業の種類</t>
    <rPh sb="0" eb="2">
      <t>ジギョウ</t>
    </rPh>
    <rPh sb="3" eb="5">
      <t>シュルイ</t>
    </rPh>
    <phoneticPr fontId="3"/>
  </si>
  <si>
    <t>入力日付</t>
    <rPh sb="0" eb="2">
      <t>ニュウリョク</t>
    </rPh>
    <rPh sb="2" eb="3">
      <t>ヒ</t>
    </rPh>
    <rPh sb="3" eb="4">
      <t>ツ</t>
    </rPh>
    <phoneticPr fontId="3"/>
  </si>
  <si>
    <t>　　　　　　　　決　　裁　　書　（建築）　　</t>
    <rPh sb="8" eb="9">
      <t>ケツ</t>
    </rPh>
    <rPh sb="11" eb="12">
      <t>サバ</t>
    </rPh>
    <rPh sb="14" eb="15">
      <t>ショ</t>
    </rPh>
    <rPh sb="17" eb="19">
      <t>ケンチク</t>
    </rPh>
    <phoneticPr fontId="3"/>
  </si>
  <si>
    <t>直接仮設工事</t>
    <phoneticPr fontId="3"/>
  </si>
  <si>
    <t>直接工事</t>
    <phoneticPr fontId="3"/>
  </si>
  <si>
    <t>工事費計</t>
    <phoneticPr fontId="3"/>
  </si>
  <si>
    <t>作業所経費</t>
    <rPh sb="0" eb="2">
      <t>サギョウ</t>
    </rPh>
    <rPh sb="2" eb="3">
      <t>ショ</t>
    </rPh>
    <rPh sb="3" eb="5">
      <t>ケイヒ</t>
    </rPh>
    <phoneticPr fontId="3"/>
  </si>
  <si>
    <t>設計費</t>
    <phoneticPr fontId="3"/>
  </si>
  <si>
    <t>内　　　訳</t>
    <rPh sb="0" eb="1">
      <t>ウチ</t>
    </rPh>
    <rPh sb="4" eb="5">
      <t>ヤク</t>
    </rPh>
    <phoneticPr fontId="3"/>
  </si>
  <si>
    <t>％</t>
    <phoneticPr fontId="3"/>
  </si>
  <si>
    <t>① 工期</t>
    <rPh sb="2" eb="3">
      <t>タクミ</t>
    </rPh>
    <rPh sb="3" eb="4">
      <t>キ</t>
    </rPh>
    <phoneticPr fontId="3"/>
  </si>
  <si>
    <t>② 人員</t>
    <rPh sb="2" eb="3">
      <t>ヒト</t>
    </rPh>
    <rPh sb="3" eb="4">
      <t>イン</t>
    </rPh>
    <phoneticPr fontId="3"/>
  </si>
  <si>
    <t>③ 施工技術力</t>
    <rPh sb="2" eb="4">
      <t>セコウ</t>
    </rPh>
    <rPh sb="4" eb="7">
      <t>ギジュツリョク</t>
    </rPh>
    <phoneticPr fontId="3"/>
  </si>
  <si>
    <t>④ 規模</t>
    <rPh sb="2" eb="3">
      <t>キ</t>
    </rPh>
    <rPh sb="3" eb="4">
      <t>ノット</t>
    </rPh>
    <phoneticPr fontId="3"/>
  </si>
  <si>
    <t>作 成 者</t>
    <rPh sb="0" eb="1">
      <t>サク</t>
    </rPh>
    <rPh sb="2" eb="3">
      <t>シゲル</t>
    </rPh>
    <rPh sb="4" eb="5">
      <t>シャ</t>
    </rPh>
    <phoneticPr fontId="3"/>
  </si>
  <si>
    <t>工事価格</t>
    <rPh sb="0" eb="2">
      <t>コウジ</t>
    </rPh>
    <rPh sb="2" eb="4">
      <t>カカク</t>
    </rPh>
    <phoneticPr fontId="3"/>
  </si>
  <si>
    <t>作　　　業　　　所　　　経　　　費　　　内　　　訳</t>
    <rPh sb="0" eb="1">
      <t>サク</t>
    </rPh>
    <rPh sb="4" eb="5">
      <t>ギョウ</t>
    </rPh>
    <rPh sb="8" eb="9">
      <t>ショ</t>
    </rPh>
    <rPh sb="12" eb="13">
      <t>キョウ</t>
    </rPh>
    <rPh sb="16" eb="17">
      <t>ヒ</t>
    </rPh>
    <rPh sb="20" eb="21">
      <t>ウチ</t>
    </rPh>
    <rPh sb="24" eb="25">
      <t>ヤク</t>
    </rPh>
    <phoneticPr fontId="3"/>
  </si>
  <si>
    <t>工　　　　種</t>
    <rPh sb="0" eb="1">
      <t>コウ</t>
    </rPh>
    <rPh sb="5" eb="6">
      <t>タネ</t>
    </rPh>
    <phoneticPr fontId="3"/>
  </si>
  <si>
    <t>元　　積　　金　　額</t>
    <rPh sb="0" eb="1">
      <t>モト</t>
    </rPh>
    <rPh sb="3" eb="4">
      <t>セキ</t>
    </rPh>
    <rPh sb="6" eb="7">
      <t>キン</t>
    </rPh>
    <rPh sb="9" eb="10">
      <t>ガク</t>
    </rPh>
    <phoneticPr fontId="3"/>
  </si>
  <si>
    <t>　決　　　裁　　　内　　　訳</t>
    <phoneticPr fontId="3"/>
  </si>
  <si>
    <t>元　積　金　額</t>
    <rPh sb="2" eb="3">
      <t>セキ</t>
    </rPh>
    <rPh sb="4" eb="5">
      <t>キン</t>
    </rPh>
    <rPh sb="6" eb="7">
      <t>ガク</t>
    </rPh>
    <phoneticPr fontId="3"/>
  </si>
  <si>
    <t>利息</t>
  </si>
  <si>
    <t>決裁金額</t>
  </si>
  <si>
    <t>　</t>
    <phoneticPr fontId="3"/>
  </si>
  <si>
    <t>内訳番号</t>
    <rPh sb="0" eb="2">
      <t>ウチワケ</t>
    </rPh>
    <rPh sb="2" eb="4">
      <t>バンゴウ</t>
    </rPh>
    <phoneticPr fontId="3"/>
  </si>
  <si>
    <t>工事価格￥</t>
    <rPh sb="0" eb="2">
      <t>コウジ</t>
    </rPh>
    <rPh sb="2" eb="4">
      <t>カカク</t>
    </rPh>
    <phoneticPr fontId="3"/>
  </si>
  <si>
    <t>工　事　名</t>
    <rPh sb="0" eb="3">
      <t>コウジ</t>
    </rPh>
    <rPh sb="4" eb="5">
      <t>メイ</t>
    </rPh>
    <phoneticPr fontId="3"/>
  </si>
  <si>
    <t>　　　　　　　　　　　　内　　　　　　　　　　　　　　 　　訳</t>
    <rPh sb="12" eb="31">
      <t>ウチワケ</t>
    </rPh>
    <phoneticPr fontId="3"/>
  </si>
  <si>
    <t>　　　金　　　　　額</t>
    <rPh sb="3" eb="10">
      <t>キンガク</t>
    </rPh>
    <phoneticPr fontId="3"/>
  </si>
  <si>
    <t>　　　備　　　　　　考</t>
    <rPh sb="3" eb="11">
      <t>ビコウ</t>
    </rPh>
    <phoneticPr fontId="3"/>
  </si>
  <si>
    <t>　　　　　　　　　　　　工　　　　　　　　事　　 　　　　 費</t>
    <rPh sb="12" eb="31">
      <t>コウジヒ</t>
    </rPh>
    <phoneticPr fontId="3"/>
  </si>
  <si>
    <t>　　１　　　式</t>
    <rPh sb="2" eb="7">
      <t>１シキ</t>
    </rPh>
    <phoneticPr fontId="3"/>
  </si>
  <si>
    <t>　　　　　　　　　　　　作　　　 業　　  所　　  経　 　費</t>
    <rPh sb="12" eb="18">
      <t>サギョウ</t>
    </rPh>
    <rPh sb="22" eb="23">
      <t>ショ</t>
    </rPh>
    <rPh sb="27" eb="32">
      <t>ケイヒ</t>
    </rPh>
    <phoneticPr fontId="3"/>
  </si>
  <si>
    <t>　　　　　　　　　　　　諸　　　　　　　　経　  　　　　　費</t>
    <rPh sb="12" eb="31">
      <t>ショケイヒ</t>
    </rPh>
    <phoneticPr fontId="3"/>
  </si>
  <si>
    <t>　　　　　　　　　　　　工　　　事　　　代　　　金　　　額</t>
    <rPh sb="12" eb="17">
      <t>コウジ</t>
    </rPh>
    <rPh sb="20" eb="25">
      <t>ダイキン</t>
    </rPh>
    <rPh sb="28" eb="29">
      <t>ガク</t>
    </rPh>
    <phoneticPr fontId="3"/>
  </si>
  <si>
    <t>　　　　　　　　　　　　消　　　　　　　　費　　　　　　 　税</t>
    <rPh sb="12" eb="31">
      <t>ショウヒゼイ</t>
    </rPh>
    <phoneticPr fontId="3"/>
  </si>
  <si>
    <t>　　　　　　　　　　　　総　　　　　　　　　　　　　　　　　計</t>
    <rPh sb="12" eb="31">
      <t>ソウケイ</t>
    </rPh>
    <phoneticPr fontId="3"/>
  </si>
  <si>
    <t>単位</t>
    <rPh sb="0" eb="2">
      <t>タンイ</t>
    </rPh>
    <phoneticPr fontId="3"/>
  </si>
  <si>
    <t>式</t>
    <rPh sb="0" eb="1">
      <t>シキ</t>
    </rPh>
    <phoneticPr fontId="3"/>
  </si>
  <si>
    <t>承認</t>
    <rPh sb="0" eb="2">
      <t>ショウニン</t>
    </rPh>
    <phoneticPr fontId="3"/>
  </si>
  <si>
    <t>確認</t>
    <rPh sb="0" eb="2">
      <t>カクニン</t>
    </rPh>
    <phoneticPr fontId="3"/>
  </si>
  <si>
    <t>諸経費</t>
    <rPh sb="0" eb="3">
      <t>ショケイヒ</t>
    </rPh>
    <phoneticPr fontId="3"/>
  </si>
  <si>
    <t>提出日</t>
    <rPh sb="0" eb="2">
      <t>テイシュツ</t>
    </rPh>
    <rPh sb="2" eb="3">
      <t>ビ</t>
    </rPh>
    <phoneticPr fontId="3"/>
  </si>
  <si>
    <t>工事費目</t>
    <rPh sb="2" eb="4">
      <t>ヒモク</t>
    </rPh>
    <phoneticPr fontId="3"/>
  </si>
  <si>
    <t>見積り業者名</t>
    <phoneticPr fontId="3"/>
  </si>
  <si>
    <t>見積価格</t>
    <rPh sb="2" eb="4">
      <t>カカク</t>
    </rPh>
    <phoneticPr fontId="3"/>
  </si>
  <si>
    <t>掛率</t>
    <phoneticPr fontId="3"/>
  </si>
  <si>
    <t>業者ネット</t>
    <rPh sb="0" eb="2">
      <t>ギョウシャ</t>
    </rPh>
    <phoneticPr fontId="3"/>
  </si>
  <si>
    <t>決裁書金額</t>
    <rPh sb="0" eb="2">
      <t>ケッサイ</t>
    </rPh>
    <rPh sb="2" eb="3">
      <t>ショ</t>
    </rPh>
    <rPh sb="3" eb="5">
      <t>キンガク</t>
    </rPh>
    <phoneticPr fontId="3"/>
  </si>
  <si>
    <t>*見積内容が共通する業者名は隣接行（グループ）にまとめて記載する。</t>
    <rPh sb="1" eb="3">
      <t>ミツモリ</t>
    </rPh>
    <rPh sb="3" eb="5">
      <t>ナイヨウ</t>
    </rPh>
    <rPh sb="6" eb="8">
      <t>キョウツウ</t>
    </rPh>
    <rPh sb="10" eb="12">
      <t>ギョウシャ</t>
    </rPh>
    <rPh sb="12" eb="13">
      <t>メイ</t>
    </rPh>
    <rPh sb="14" eb="16">
      <t>リンセツ</t>
    </rPh>
    <rPh sb="16" eb="17">
      <t>ギョウ</t>
    </rPh>
    <rPh sb="28" eb="30">
      <t>キサイ</t>
    </rPh>
    <phoneticPr fontId="3"/>
  </si>
  <si>
    <t>*決裁書金額欄には、最低価格提示業者の価格を査定した金額を計上（入力）する。</t>
    <phoneticPr fontId="3"/>
  </si>
  <si>
    <t>利息</t>
    <rPh sb="0" eb="2">
      <t>リソク</t>
    </rPh>
    <phoneticPr fontId="3"/>
  </si>
  <si>
    <t>発注者（顧客）</t>
    <rPh sb="0" eb="3">
      <t>ハッチュウシャ</t>
    </rPh>
    <rPh sb="4" eb="6">
      <t>コキャク</t>
    </rPh>
    <phoneticPr fontId="3"/>
  </si>
  <si>
    <t>該当無し（ＪＶサブ）</t>
    <rPh sb="0" eb="2">
      <t>ガイトウ</t>
    </rPh>
    <rPh sb="2" eb="3">
      <t>ナ</t>
    </rPh>
    <phoneticPr fontId="3"/>
  </si>
  <si>
    <t>その他</t>
    <rPh sb="2" eb="3">
      <t>タ</t>
    </rPh>
    <phoneticPr fontId="3"/>
  </si>
  <si>
    <t>（２．による品質・環境活動）</t>
    <rPh sb="6" eb="8">
      <t>ヒンシツ</t>
    </rPh>
    <rPh sb="9" eb="11">
      <t>カンキョウ</t>
    </rPh>
    <rPh sb="11" eb="13">
      <t>カツドウ</t>
    </rPh>
    <phoneticPr fontId="3"/>
  </si>
  <si>
    <t>予算管理</t>
    <rPh sb="0" eb="2">
      <t>ヨサン</t>
    </rPh>
    <rPh sb="2" eb="4">
      <t>カンリ</t>
    </rPh>
    <phoneticPr fontId="3"/>
  </si>
  <si>
    <t>工　　事　　完　　了　　届</t>
    <rPh sb="0" eb="4">
      <t>コウジ</t>
    </rPh>
    <rPh sb="6" eb="10">
      <t>カンリョウ</t>
    </rPh>
    <rPh sb="12" eb="13">
      <t>トド</t>
    </rPh>
    <phoneticPr fontId="3"/>
  </si>
  <si>
    <t>完了年月日</t>
    <rPh sb="0" eb="2">
      <t>カンリョウ</t>
    </rPh>
    <rPh sb="2" eb="5">
      <t>ネンガッピ</t>
    </rPh>
    <phoneticPr fontId="3"/>
  </si>
  <si>
    <t>工　　　事　　　価　　　格</t>
    <rPh sb="0" eb="5">
      <t>コウジ</t>
    </rPh>
    <rPh sb="8" eb="13">
      <t>カカク</t>
    </rPh>
    <phoneticPr fontId="3"/>
  </si>
  <si>
    <t>消　　　　費　　　　税</t>
    <rPh sb="0" eb="11">
      <t>ショウヒゼイ</t>
    </rPh>
    <phoneticPr fontId="3"/>
  </si>
  <si>
    <t>当初</t>
    <rPh sb="0" eb="2">
      <t>トウショ</t>
    </rPh>
    <phoneticPr fontId="3"/>
  </si>
  <si>
    <t>増額</t>
    <rPh sb="0" eb="2">
      <t>ゾウガク</t>
    </rPh>
    <phoneticPr fontId="3"/>
  </si>
  <si>
    <t>減額</t>
    <rPh sb="0" eb="2">
      <t>ゲンガク</t>
    </rPh>
    <phoneticPr fontId="3"/>
  </si>
  <si>
    <t>労災保険区分</t>
    <rPh sb="0" eb="2">
      <t>ロウサイ</t>
    </rPh>
    <rPh sb="2" eb="4">
      <t>ホケン</t>
    </rPh>
    <rPh sb="4" eb="6">
      <t>クブン</t>
    </rPh>
    <phoneticPr fontId="3"/>
  </si>
  <si>
    <t>□</t>
  </si>
  <si>
    <t>該当無し（ＪＶサブ）</t>
  </si>
  <si>
    <t>最終検査実施日</t>
    <rPh sb="0" eb="2">
      <t>サイシュウ</t>
    </rPh>
    <rPh sb="2" eb="4">
      <t>ケンサ</t>
    </rPh>
    <rPh sb="4" eb="7">
      <t>ジッシビ</t>
    </rPh>
    <phoneticPr fontId="3"/>
  </si>
  <si>
    <t>指摘事項処置完了日</t>
    <rPh sb="0" eb="2">
      <t>シテキ</t>
    </rPh>
    <rPh sb="2" eb="4">
      <t>ジコウ</t>
    </rPh>
    <rPh sb="4" eb="6">
      <t>ショチ</t>
    </rPh>
    <rPh sb="6" eb="9">
      <t>カンリョウビ</t>
    </rPh>
    <phoneticPr fontId="3"/>
  </si>
  <si>
    <t>＊最終検査検証員名</t>
    <rPh sb="1" eb="3">
      <t>サイシュウ</t>
    </rPh>
    <rPh sb="3" eb="5">
      <t>ケンサ</t>
    </rPh>
    <rPh sb="5" eb="7">
      <t>ケンショウ</t>
    </rPh>
    <rPh sb="7" eb="8">
      <t>イン</t>
    </rPh>
    <rPh sb="8" eb="9">
      <t>メイ</t>
    </rPh>
    <phoneticPr fontId="3"/>
  </si>
  <si>
    <t>最終検査合格日</t>
    <rPh sb="0" eb="2">
      <t>サイシュウ</t>
    </rPh>
    <rPh sb="2" eb="4">
      <t>ケンサ</t>
    </rPh>
    <rPh sb="4" eb="6">
      <t>ゴウカク</t>
    </rPh>
    <rPh sb="6" eb="7">
      <t>ビ</t>
    </rPh>
    <phoneticPr fontId="3"/>
  </si>
  <si>
    <t>指摘事項処置報告</t>
    <rPh sb="0" eb="2">
      <t>シテキ</t>
    </rPh>
    <rPh sb="2" eb="4">
      <t>ジコウ</t>
    </rPh>
    <rPh sb="4" eb="6">
      <t>ショチ</t>
    </rPh>
    <rPh sb="6" eb="8">
      <t>ホウコク</t>
    </rPh>
    <phoneticPr fontId="3"/>
  </si>
  <si>
    <t>最終検査方法</t>
    <rPh sb="0" eb="2">
      <t>サイシュウ</t>
    </rPh>
    <rPh sb="2" eb="4">
      <t>ケンサ</t>
    </rPh>
    <rPh sb="4" eb="6">
      <t>ホウホウ</t>
    </rPh>
    <phoneticPr fontId="3"/>
  </si>
  <si>
    <t>施工プロセス管理規定に従い行った</t>
    <rPh sb="0" eb="2">
      <t>セコウ</t>
    </rPh>
    <rPh sb="6" eb="8">
      <t>カンリ</t>
    </rPh>
    <rPh sb="8" eb="10">
      <t>キテイ</t>
    </rPh>
    <rPh sb="11" eb="12">
      <t>シタガ</t>
    </rPh>
    <rPh sb="13" eb="14">
      <t>オコナ</t>
    </rPh>
    <phoneticPr fontId="3"/>
  </si>
  <si>
    <t>出来映え及び出来形について行った</t>
    <rPh sb="0" eb="2">
      <t>デキ</t>
    </rPh>
    <rPh sb="2" eb="3">
      <t>バ</t>
    </rPh>
    <rPh sb="4" eb="5">
      <t>オヨ</t>
    </rPh>
    <rPh sb="6" eb="8">
      <t>デキ</t>
    </rPh>
    <rPh sb="8" eb="9">
      <t>ガタ</t>
    </rPh>
    <rPh sb="13" eb="14">
      <t>オコナ</t>
    </rPh>
    <phoneticPr fontId="3"/>
  </si>
  <si>
    <t>顧客検査合格日</t>
    <rPh sb="0" eb="2">
      <t>コキャク</t>
    </rPh>
    <rPh sb="2" eb="4">
      <t>ケンサ</t>
    </rPh>
    <rPh sb="4" eb="7">
      <t>ゴウカクビ</t>
    </rPh>
    <phoneticPr fontId="3"/>
  </si>
  <si>
    <t>顧客満足度（工事営業）</t>
    <rPh sb="0" eb="2">
      <t>コキャク</t>
    </rPh>
    <rPh sb="2" eb="5">
      <t>マンゾクド</t>
    </rPh>
    <phoneticPr fontId="3"/>
  </si>
  <si>
    <t>内訳番号</t>
  </si>
  <si>
    <t>工期</t>
  </si>
  <si>
    <t>契　約</t>
  </si>
  <si>
    <t>～</t>
  </si>
  <si>
    <t>１．</t>
  </si>
  <si>
    <t>運用</t>
  </si>
  <si>
    <t>施工計画書</t>
  </si>
  <si>
    <t>工事登録　（着工届、及び工事完了届）</t>
  </si>
  <si>
    <t>備　考</t>
    <rPh sb="0" eb="1">
      <t>ソナエ</t>
    </rPh>
    <rPh sb="2" eb="3">
      <t>コウ</t>
    </rPh>
    <phoneticPr fontId="3"/>
  </si>
  <si>
    <r>
      <t>※</t>
    </r>
    <r>
      <rPr>
        <sz val="11"/>
        <rFont val="ＭＳ Ｐ明朝"/>
        <family val="1"/>
        <charset val="128"/>
      </rPr>
      <t xml:space="preserve">建物引渡し（リリース）：工事完了届により営業担当へ報告  </t>
    </r>
    <rPh sb="1" eb="3">
      <t>タテモノ</t>
    </rPh>
    <rPh sb="3" eb="5">
      <t>ヒキワタ</t>
    </rPh>
    <rPh sb="13" eb="15">
      <t>コウジ</t>
    </rPh>
    <rPh sb="15" eb="17">
      <t>カンリョウ</t>
    </rPh>
    <rPh sb="17" eb="18">
      <t>トドケ</t>
    </rPh>
    <rPh sb="21" eb="23">
      <t>エイギョウ</t>
    </rPh>
    <rPh sb="23" eb="25">
      <t>タントウ</t>
    </rPh>
    <rPh sb="26" eb="28">
      <t>ホウコク</t>
    </rPh>
    <phoneticPr fontId="3"/>
  </si>
  <si>
    <t>顧客住所</t>
    <rPh sb="0" eb="2">
      <t>コキャク</t>
    </rPh>
    <rPh sb="2" eb="4">
      <t>ジュウショ</t>
    </rPh>
    <phoneticPr fontId="3"/>
  </si>
  <si>
    <t>ＪＶ　・　当社分</t>
    <rPh sb="5" eb="7">
      <t>トウシャ</t>
    </rPh>
    <rPh sb="7" eb="8">
      <t>ブン</t>
    </rPh>
    <phoneticPr fontId="3"/>
  </si>
  <si>
    <t>消費税込み</t>
    <rPh sb="0" eb="3">
      <t>ショウヒゼイ</t>
    </rPh>
    <rPh sb="3" eb="4">
      <t>コ</t>
    </rPh>
    <phoneticPr fontId="3"/>
  </si>
  <si>
    <t>JV総額〔￥  　　　　　　　　　　　　　　　　　〕</t>
    <rPh sb="2" eb="4">
      <t>ソウガク</t>
    </rPh>
    <phoneticPr fontId="3"/>
  </si>
  <si>
    <t>税</t>
    <rPh sb="0" eb="1">
      <t>ゼイ</t>
    </rPh>
    <phoneticPr fontId="3"/>
  </si>
  <si>
    <t>運用</t>
    <rPh sb="0" eb="2">
      <t>ウンヨウ</t>
    </rPh>
    <phoneticPr fontId="3"/>
  </si>
  <si>
    <t>施工計画書</t>
    <rPh sb="0" eb="2">
      <t>セコウ</t>
    </rPh>
    <rPh sb="2" eb="5">
      <t>ケイカクショ</t>
    </rPh>
    <phoneticPr fontId="3"/>
  </si>
  <si>
    <t>工事登録　（着工届、及び工事完了届）</t>
    <rPh sb="0" eb="2">
      <t>コウジ</t>
    </rPh>
    <rPh sb="2" eb="4">
      <t>トウロク</t>
    </rPh>
    <rPh sb="6" eb="8">
      <t>チャッコウ</t>
    </rPh>
    <rPh sb="8" eb="9">
      <t>トドケ</t>
    </rPh>
    <rPh sb="10" eb="11">
      <t>オヨ</t>
    </rPh>
    <rPh sb="12" eb="14">
      <t>コウジ</t>
    </rPh>
    <rPh sb="14" eb="16">
      <t>カンリョウ</t>
    </rPh>
    <rPh sb="16" eb="17">
      <t>トド</t>
    </rPh>
    <phoneticPr fontId="3"/>
  </si>
  <si>
    <t>要</t>
    <rPh sb="0" eb="1">
      <t>ヨウ</t>
    </rPh>
    <phoneticPr fontId="3"/>
  </si>
  <si>
    <t>回覧　( 建 築 )→工事事務→安全→営業→工務部</t>
    <rPh sb="0" eb="2">
      <t>カイラン</t>
    </rPh>
    <rPh sb="5" eb="6">
      <t>タツル</t>
    </rPh>
    <rPh sb="7" eb="8">
      <t>チク</t>
    </rPh>
    <rPh sb="16" eb="18">
      <t>アンゼン</t>
    </rPh>
    <rPh sb="19" eb="21">
      <t>エイギョウ</t>
    </rPh>
    <rPh sb="22" eb="25">
      <t>コウムブ</t>
    </rPh>
    <phoneticPr fontId="3"/>
  </si>
  <si>
    <t>契約　・　予定</t>
    <rPh sb="0" eb="1">
      <t>チギリ</t>
    </rPh>
    <rPh sb="1" eb="2">
      <t>ヤク</t>
    </rPh>
    <rPh sb="5" eb="7">
      <t>ヨテイ</t>
    </rPh>
    <phoneticPr fontId="3"/>
  </si>
  <si>
    <t>（決定・概算）</t>
    <rPh sb="1" eb="3">
      <t>ケッテイ</t>
    </rPh>
    <rPh sb="4" eb="6">
      <t>ガイサン</t>
    </rPh>
    <phoneticPr fontId="3"/>
  </si>
  <si>
    <t>現金　・　手形</t>
    <rPh sb="0" eb="2">
      <t>ゲンキン</t>
    </rPh>
    <rPh sb="5" eb="7">
      <t>テガタ</t>
    </rPh>
    <phoneticPr fontId="3"/>
  </si>
  <si>
    <t>竣工後一括　･　部分払い</t>
    <rPh sb="0" eb="2">
      <t>シュンコウ</t>
    </rPh>
    <rPh sb="2" eb="3">
      <t>ゴ</t>
    </rPh>
    <rPh sb="3" eb="5">
      <t>イッカツ</t>
    </rPh>
    <phoneticPr fontId="3"/>
  </si>
  <si>
    <t>要　･　不要</t>
    <rPh sb="0" eb="1">
      <t>ヨウ</t>
    </rPh>
    <rPh sb="4" eb="6">
      <t>フヨウ</t>
    </rPh>
    <phoneticPr fontId="3"/>
  </si>
  <si>
    <t>一括有期　・　有期事業</t>
    <rPh sb="0" eb="2">
      <t>イッカツ</t>
    </rPh>
    <rPh sb="2" eb="4">
      <t>ユウキ</t>
    </rPh>
    <rPh sb="7" eb="9">
      <t>ユウキ</t>
    </rPh>
    <rPh sb="9" eb="11">
      <t>ジギョウ</t>
    </rPh>
    <phoneticPr fontId="3"/>
  </si>
  <si>
    <t>産業廃棄物委託契約(小工事)</t>
    <rPh sb="0" eb="2">
      <t>サンギョウ</t>
    </rPh>
    <rPh sb="2" eb="5">
      <t>ハイキブツ</t>
    </rPh>
    <rPh sb="5" eb="7">
      <t>イタク</t>
    </rPh>
    <rPh sb="7" eb="9">
      <t>ケイヤク</t>
    </rPh>
    <rPh sb="10" eb="13">
      <t>ショウコウジ</t>
    </rPh>
    <phoneticPr fontId="3"/>
  </si>
  <si>
    <r>
      <t>　　　　　　　　　　　　　　　　　　　　　　回　　　　　　　　　　覧　　　</t>
    </r>
    <r>
      <rPr>
        <b/>
        <sz val="8"/>
        <rFont val="ＭＳ Ｐ明朝"/>
        <family val="1"/>
        <charset val="128"/>
      </rPr>
      <t>　         （ 建 築 ）→工事事務→安全→営業→工務部</t>
    </r>
    <rPh sb="22" eb="34">
      <t>カイラン</t>
    </rPh>
    <rPh sb="49" eb="50">
      <t>ケン</t>
    </rPh>
    <rPh sb="51" eb="52">
      <t>チク</t>
    </rPh>
    <rPh sb="55" eb="57">
      <t>コウジ</t>
    </rPh>
    <rPh sb="57" eb="59">
      <t>ジム</t>
    </rPh>
    <rPh sb="60" eb="62">
      <t>アンゼン</t>
    </rPh>
    <rPh sb="63" eb="65">
      <t>エイギョウ</t>
    </rPh>
    <rPh sb="66" eb="68">
      <t>コウム</t>
    </rPh>
    <rPh sb="68" eb="69">
      <t>ブ</t>
    </rPh>
    <phoneticPr fontId="3"/>
  </si>
  <si>
    <t>回覧　( 建 築 )→工事事務→安全→営業→工務部</t>
    <rPh sb="22" eb="24">
      <t>コウム</t>
    </rPh>
    <rPh sb="24" eb="25">
      <t>ブ</t>
    </rPh>
    <phoneticPr fontId="3"/>
  </si>
  <si>
    <t>〒</t>
  </si>
  <si>
    <t>　　　 -</t>
  </si>
  <si>
    <t>一括有期　・　有期事業</t>
    <rPh sb="0" eb="2">
      <t>イッカツ</t>
    </rPh>
    <rPh sb="2" eb="4">
      <t>ユウキ</t>
    </rPh>
    <phoneticPr fontId="3"/>
  </si>
  <si>
    <t>（　Ａ　・　Ｂ　）</t>
  </si>
  <si>
    <t>建設廃棄物処理マニフェスト使用状況　</t>
    <rPh sb="0" eb="2">
      <t>ケンセツ</t>
    </rPh>
    <rPh sb="2" eb="5">
      <t>ハイキブツ</t>
    </rPh>
    <rPh sb="5" eb="7">
      <t>ショリ</t>
    </rPh>
    <rPh sb="13" eb="15">
      <t>シヨウ</t>
    </rPh>
    <rPh sb="15" eb="17">
      <t>ジョウキョウ</t>
    </rPh>
    <phoneticPr fontId="3"/>
  </si>
  <si>
    <t>電子ﾏﾆﾌｪｽﾄ</t>
    <rPh sb="0" eb="2">
      <t>デンシ</t>
    </rPh>
    <phoneticPr fontId="3"/>
  </si>
  <si>
    <t>紙ﾏﾆﾌｪｽﾄ →</t>
    <rPh sb="0" eb="1">
      <t>カミ</t>
    </rPh>
    <phoneticPr fontId="3"/>
  </si>
  <si>
    <t>協力会社</t>
    <rPh sb="0" eb="2">
      <t>キョウリョク</t>
    </rPh>
    <rPh sb="2" eb="4">
      <t>カイシャ</t>
    </rPh>
    <phoneticPr fontId="3"/>
  </si>
  <si>
    <r>
      <t xml:space="preserve">　　　　　　　　　　　　　　　　　　　　　　回　　　　　　　　　　覧　　　   　  </t>
    </r>
    <r>
      <rPr>
        <b/>
        <sz val="8"/>
        <rFont val="ＭＳ Ｐ明朝"/>
        <family val="1"/>
        <charset val="128"/>
      </rPr>
      <t>( 建 築 ）→工事事務→安全→営業→工務部</t>
    </r>
    <rPh sb="22" eb="34">
      <t>カイラン</t>
    </rPh>
    <rPh sb="45" eb="46">
      <t>ケン</t>
    </rPh>
    <rPh sb="47" eb="48">
      <t>チク</t>
    </rPh>
    <rPh sb="51" eb="53">
      <t>コウジ</t>
    </rPh>
    <rPh sb="53" eb="55">
      <t>ジム</t>
    </rPh>
    <rPh sb="56" eb="58">
      <t>アンゼン</t>
    </rPh>
    <rPh sb="59" eb="61">
      <t>エイギョウ</t>
    </rPh>
    <rPh sb="62" eb="65">
      <t>コウムブ</t>
    </rPh>
    <phoneticPr fontId="3"/>
  </si>
  <si>
    <t>工事事務担当</t>
    <rPh sb="0" eb="2">
      <t>コウジ</t>
    </rPh>
    <rPh sb="2" eb="4">
      <t>ジム</t>
    </rPh>
    <rPh sb="4" eb="6">
      <t>タントウ</t>
    </rPh>
    <phoneticPr fontId="3"/>
  </si>
  <si>
    <t>〒</t>
    <phoneticPr fontId="3"/>
  </si>
  <si>
    <t xml:space="preserve">  </t>
    <phoneticPr fontId="3"/>
  </si>
  <si>
    <t>当社単独　・　JV　</t>
    <phoneticPr fontId="3"/>
  </si>
  <si>
    <t>（</t>
    <phoneticPr fontId="3"/>
  </si>
  <si>
    <t>％）</t>
    <phoneticPr fontId="3"/>
  </si>
  <si>
    <t>\</t>
    <phoneticPr fontId="3"/>
  </si>
  <si>
    <t xml:space="preserve">ＪＶ                </t>
    <phoneticPr fontId="3"/>
  </si>
  <si>
    <t>〔￥                〕</t>
    <phoneticPr fontId="3"/>
  </si>
  <si>
    <t>税</t>
    <phoneticPr fontId="3"/>
  </si>
  <si>
    <t>〔￥　　　          〕</t>
    <phoneticPr fontId="3"/>
  </si>
  <si>
    <t xml:space="preserve"> </t>
    <phoneticPr fontId="3"/>
  </si>
  <si>
    <t>）</t>
    <phoneticPr fontId="3"/>
  </si>
  <si>
    <t>１．</t>
    <phoneticPr fontId="3"/>
  </si>
  <si>
    <t>□</t>
    <phoneticPr fontId="3"/>
  </si>
  <si>
    <t>（　Ａ　・　Ｂ　）</t>
    <phoneticPr fontId="3"/>
  </si>
  <si>
    <t>２．</t>
    <phoneticPr fontId="3"/>
  </si>
  <si>
    <t>３．</t>
    <phoneticPr fontId="3"/>
  </si>
  <si>
    <t>＊ ｺﾒﾝﾄ</t>
    <phoneticPr fontId="3"/>
  </si>
  <si>
    <t>備　考</t>
    <phoneticPr fontId="3"/>
  </si>
  <si>
    <t>承  認</t>
    <rPh sb="0" eb="1">
      <t>ショウ</t>
    </rPh>
    <rPh sb="3" eb="4">
      <t>シノブ</t>
    </rPh>
    <phoneticPr fontId="3"/>
  </si>
  <si>
    <t>確      認</t>
    <rPh sb="0" eb="1">
      <t>アキラ</t>
    </rPh>
    <rPh sb="7" eb="8">
      <t>シノブ</t>
    </rPh>
    <phoneticPr fontId="3"/>
  </si>
  <si>
    <t xml:space="preserve">       　　 ・　　  ・</t>
    <phoneticPr fontId="3"/>
  </si>
  <si>
    <t>確  認</t>
    <rPh sb="0" eb="1">
      <t>アキラ</t>
    </rPh>
    <rPh sb="3" eb="4">
      <t>シノブ</t>
    </rPh>
    <phoneticPr fontId="3"/>
  </si>
  <si>
    <t>入  力</t>
    <rPh sb="0" eb="1">
      <t>ハイ</t>
    </rPh>
    <rPh sb="3" eb="4">
      <t>チカラ</t>
    </rPh>
    <phoneticPr fontId="3"/>
  </si>
  <si>
    <t>・　 ・</t>
    <phoneticPr fontId="3"/>
  </si>
  <si>
    <t>△</t>
    <phoneticPr fontId="3"/>
  </si>
  <si>
    <t>１．品質・環境マネジメントシステム</t>
    <phoneticPr fontId="3"/>
  </si>
  <si>
    <t>■</t>
    <phoneticPr fontId="3"/>
  </si>
  <si>
    <t>㎡</t>
    <phoneticPr fontId="3"/>
  </si>
  <si>
    <t>第二工事</t>
    <rPh sb="0" eb="2">
      <t>ダイニ</t>
    </rPh>
    <rPh sb="2" eb="4">
      <t>コウジ</t>
    </rPh>
    <phoneticPr fontId="3"/>
  </si>
  <si>
    <t>見 積 番 号</t>
    <rPh sb="0" eb="1">
      <t>ミ</t>
    </rPh>
    <rPh sb="2" eb="3">
      <t>ツミ</t>
    </rPh>
    <rPh sb="4" eb="5">
      <t>バン</t>
    </rPh>
    <rPh sb="6" eb="7">
      <t>ゴウ</t>
    </rPh>
    <phoneticPr fontId="3"/>
  </si>
  <si>
    <t>工　事　名</t>
    <rPh sb="0" eb="1">
      <t>コウ</t>
    </rPh>
    <rPh sb="2" eb="3">
      <t>コト</t>
    </rPh>
    <rPh sb="4" eb="5">
      <t>メイ</t>
    </rPh>
    <phoneticPr fontId="3"/>
  </si>
  <si>
    <t>共通仮設工事　　　</t>
    <rPh sb="0" eb="2">
      <t>キョウツウ</t>
    </rPh>
    <rPh sb="2" eb="4">
      <t>カセツ</t>
    </rPh>
    <rPh sb="4" eb="6">
      <t>コウジ</t>
    </rPh>
    <phoneticPr fontId="3"/>
  </si>
  <si>
    <t>決　裁　日</t>
    <rPh sb="0" eb="1">
      <t>ケツ</t>
    </rPh>
    <rPh sb="2" eb="3">
      <t>サイ</t>
    </rPh>
    <rPh sb="4" eb="5">
      <t>ヒ</t>
    </rPh>
    <phoneticPr fontId="3"/>
  </si>
  <si>
    <t>工　　　期</t>
    <rPh sb="0" eb="1">
      <t>コウ</t>
    </rPh>
    <rPh sb="4" eb="5">
      <t>キ</t>
    </rPh>
    <phoneticPr fontId="3"/>
  </si>
  <si>
    <t>発  　注 　 者</t>
    <rPh sb="0" eb="1">
      <t>ハッ</t>
    </rPh>
    <rPh sb="4" eb="5">
      <t>チュウ</t>
    </rPh>
    <rPh sb="8" eb="9">
      <t>シャ</t>
    </rPh>
    <phoneticPr fontId="3"/>
  </si>
  <si>
    <t>設　　　　　計</t>
    <rPh sb="0" eb="1">
      <t>セツ</t>
    </rPh>
    <rPh sb="6" eb="7">
      <t>ケイ</t>
    </rPh>
    <phoneticPr fontId="3"/>
  </si>
  <si>
    <t>監　　　　　理</t>
    <rPh sb="0" eb="1">
      <t>カン</t>
    </rPh>
    <rPh sb="6" eb="7">
      <t>リ</t>
    </rPh>
    <phoneticPr fontId="3"/>
  </si>
  <si>
    <t>施工能力　　　確認</t>
    <rPh sb="0" eb="2">
      <t>セコウ</t>
    </rPh>
    <rPh sb="2" eb="4">
      <t>ノウリョク</t>
    </rPh>
    <rPh sb="7" eb="9">
      <t>カクニン</t>
    </rPh>
    <phoneticPr fontId="3"/>
  </si>
  <si>
    <t>坪</t>
    <rPh sb="0" eb="1">
      <t>ツボ</t>
    </rPh>
    <phoneticPr fontId="3"/>
  </si>
  <si>
    <t>工 　事　 費 　内　訳</t>
    <rPh sb="0" eb="1">
      <t>コウ</t>
    </rPh>
    <rPh sb="3" eb="4">
      <t>コト</t>
    </rPh>
    <rPh sb="6" eb="7">
      <t>ヒ</t>
    </rPh>
    <rPh sb="9" eb="10">
      <t>ナイ</t>
    </rPh>
    <rPh sb="11" eb="12">
      <t>ヤク</t>
    </rPh>
    <phoneticPr fontId="3"/>
  </si>
  <si>
    <t>%</t>
    <phoneticPr fontId="3"/>
  </si>
  <si>
    <t>摘　 　　要</t>
    <rPh sb="0" eb="1">
      <t>チャク</t>
    </rPh>
    <rPh sb="5" eb="6">
      <t>ヨウ</t>
    </rPh>
    <phoneticPr fontId="3"/>
  </si>
  <si>
    <t>積算費</t>
    <rPh sb="0" eb="2">
      <t>セキサン</t>
    </rPh>
    <phoneticPr fontId="3"/>
  </si>
  <si>
    <t>見込み金額</t>
    <rPh sb="0" eb="2">
      <t>ミコ</t>
    </rPh>
    <rPh sb="3" eb="5">
      <t>キンガク</t>
    </rPh>
    <phoneticPr fontId="3"/>
  </si>
  <si>
    <t>決裁金額</t>
    <rPh sb="0" eb="2">
      <t>ケッサイ</t>
    </rPh>
    <rPh sb="2" eb="4">
      <t>キンガク</t>
    </rPh>
    <phoneticPr fontId="3"/>
  </si>
  <si>
    <t>2015年　12月　1日　作成　（第　5　版）</t>
    <rPh sb="4" eb="5">
      <t>ネン</t>
    </rPh>
    <rPh sb="8" eb="9">
      <t>ガツ</t>
    </rPh>
    <rPh sb="11" eb="12">
      <t>ニチ</t>
    </rPh>
    <rPh sb="13" eb="15">
      <t>サクセイ</t>
    </rPh>
    <rPh sb="17" eb="18">
      <t>ダイ</t>
    </rPh>
    <rPh sb="21" eb="22">
      <t>ハン</t>
    </rPh>
    <phoneticPr fontId="3"/>
  </si>
  <si>
    <t>精 算</t>
    <rPh sb="0" eb="1">
      <t>セイ</t>
    </rPh>
    <rPh sb="2" eb="3">
      <t>サン</t>
    </rPh>
    <phoneticPr fontId="3"/>
  </si>
  <si>
    <t>　決　　裁　　書　（建築）　　</t>
  </si>
  <si>
    <t>工　　　　事　　　　費</t>
    <rPh sb="0" eb="1">
      <t>コウ</t>
    </rPh>
    <rPh sb="5" eb="6">
      <t>コト</t>
    </rPh>
    <rPh sb="10" eb="11">
      <t>ヒ</t>
    </rPh>
    <phoneticPr fontId="3"/>
  </si>
  <si>
    <t>工　　　種</t>
    <phoneticPr fontId="3"/>
  </si>
  <si>
    <t>工　　　　　　　　　種</t>
    <phoneticPr fontId="3"/>
  </si>
  <si>
    <t>設　　　　計　　　　費</t>
    <phoneticPr fontId="3"/>
  </si>
  <si>
    <t>積　　　　算　　　　費</t>
    <phoneticPr fontId="3"/>
  </si>
  <si>
    <t>計</t>
    <phoneticPr fontId="3"/>
  </si>
  <si>
    <t>建 築 請 負 金</t>
    <rPh sb="0" eb="1">
      <t>ケン</t>
    </rPh>
    <rPh sb="2" eb="3">
      <t>チク</t>
    </rPh>
    <rPh sb="4" eb="5">
      <t>ショウ</t>
    </rPh>
    <rPh sb="6" eb="7">
      <t>フ</t>
    </rPh>
    <rPh sb="8" eb="9">
      <t>キン</t>
    </rPh>
    <phoneticPr fontId="3"/>
  </si>
  <si>
    <t>設 備 請 負 金</t>
    <rPh sb="0" eb="1">
      <t>セツ</t>
    </rPh>
    <rPh sb="2" eb="3">
      <t>ソナエ</t>
    </rPh>
    <rPh sb="4" eb="5">
      <t>ショウ</t>
    </rPh>
    <rPh sb="6" eb="7">
      <t>フ</t>
    </rPh>
    <rPh sb="8" eb="9">
      <t>キン</t>
    </rPh>
    <phoneticPr fontId="3"/>
  </si>
  <si>
    <t>名称／摘要</t>
    <rPh sb="0" eb="2">
      <t>メイショウ</t>
    </rPh>
    <rPh sb="3" eb="5">
      <t>テキヨウ</t>
    </rPh>
    <phoneticPr fontId="3"/>
  </si>
  <si>
    <t>決　　裁　　書</t>
    <rPh sb="0" eb="1">
      <t>ケツ</t>
    </rPh>
    <rPh sb="3" eb="4">
      <t>サイ</t>
    </rPh>
    <rPh sb="6" eb="7">
      <t>ショ</t>
    </rPh>
    <phoneticPr fontId="3"/>
  </si>
  <si>
    <t>数　量</t>
    <rPh sb="0" eb="1">
      <t>カズ</t>
    </rPh>
    <rPh sb="2" eb="3">
      <t>リョウ</t>
    </rPh>
    <phoneticPr fontId="3"/>
  </si>
  <si>
    <t>金　　　　　　　　　　額</t>
    <rPh sb="0" eb="1">
      <t>カネ</t>
    </rPh>
    <rPh sb="11" eb="12">
      <t>ガク</t>
    </rPh>
    <phoneticPr fontId="3"/>
  </si>
  <si>
    <t>単　　　　　価</t>
    <rPh sb="0" eb="1">
      <t>タン</t>
    </rPh>
    <rPh sb="6" eb="7">
      <t>カ</t>
    </rPh>
    <phoneticPr fontId="3"/>
  </si>
  <si>
    <t>摘　　　　　　要</t>
    <rPh sb="0" eb="1">
      <t>ツム</t>
    </rPh>
    <rPh sb="7" eb="8">
      <t>ヨウ</t>
    </rPh>
    <phoneticPr fontId="3"/>
  </si>
  <si>
    <t>№</t>
    <phoneticPr fontId="3"/>
  </si>
  <si>
    <t>～</t>
    <phoneticPr fontId="3"/>
  </si>
  <si>
    <t>□　指摘無しの為添付無し　□　添付</t>
    <rPh sb="2" eb="4">
      <t>シテキ</t>
    </rPh>
    <rPh sb="4" eb="5">
      <t>ナ</t>
    </rPh>
    <rPh sb="7" eb="8">
      <t>タメ</t>
    </rPh>
    <rPh sb="8" eb="10">
      <t>テンプ</t>
    </rPh>
    <rPh sb="10" eb="11">
      <t>ナ</t>
    </rPh>
    <rPh sb="15" eb="17">
      <t>テンプ</t>
    </rPh>
    <phoneticPr fontId="3"/>
  </si>
  <si>
    <t>□ ５　□ ４　□ ３　□ ２　□ １</t>
    <phoneticPr fontId="3"/>
  </si>
  <si>
    <t>指  名 月  日</t>
    <rPh sb="0" eb="1">
      <t>ユビ</t>
    </rPh>
    <rPh sb="3" eb="4">
      <t>ナ</t>
    </rPh>
    <rPh sb="5" eb="6">
      <t>ツキ</t>
    </rPh>
    <rPh sb="8" eb="9">
      <t>ヒ</t>
    </rPh>
    <phoneticPr fontId="3"/>
  </si>
  <si>
    <t>入  札 月  日</t>
    <rPh sb="0" eb="1">
      <t>イ</t>
    </rPh>
    <rPh sb="3" eb="4">
      <t>サツ</t>
    </rPh>
    <rPh sb="5" eb="6">
      <t>ツキ</t>
    </rPh>
    <rPh sb="8" eb="9">
      <t>ニチ</t>
    </rPh>
    <phoneticPr fontId="3"/>
  </si>
  <si>
    <t>入  札 場  所</t>
    <rPh sb="0" eb="1">
      <t>イ</t>
    </rPh>
    <rPh sb="3" eb="4">
      <t>サツ</t>
    </rPh>
    <rPh sb="8" eb="9">
      <t>ショ</t>
    </rPh>
    <phoneticPr fontId="3"/>
  </si>
  <si>
    <t>現 説参加 者</t>
    <rPh sb="0" eb="1">
      <t>ウツツ</t>
    </rPh>
    <rPh sb="2" eb="3">
      <t>セツ</t>
    </rPh>
    <rPh sb="3" eb="5">
      <t>サンカ</t>
    </rPh>
    <rPh sb="6" eb="7">
      <t>シャ</t>
    </rPh>
    <phoneticPr fontId="3"/>
  </si>
  <si>
    <t>入  札 業  者</t>
    <rPh sb="0" eb="1">
      <t>イ</t>
    </rPh>
    <rPh sb="3" eb="4">
      <t>サツ</t>
    </rPh>
    <rPh sb="5" eb="6">
      <t>ギョウ</t>
    </rPh>
    <rPh sb="8" eb="9">
      <t>シャ</t>
    </rPh>
    <phoneticPr fontId="3"/>
  </si>
  <si>
    <t>見  積 担  当</t>
    <rPh sb="0" eb="1">
      <t>ミ</t>
    </rPh>
    <rPh sb="3" eb="4">
      <t>ツミ</t>
    </rPh>
    <rPh sb="5" eb="6">
      <t>タン</t>
    </rPh>
    <rPh sb="8" eb="9">
      <t>トウ</t>
    </rPh>
    <phoneticPr fontId="3"/>
  </si>
  <si>
    <t>営  業 担  当</t>
    <rPh sb="0" eb="1">
      <t>エイ</t>
    </rPh>
    <rPh sb="3" eb="4">
      <t>ギョウ</t>
    </rPh>
    <rPh sb="5" eb="6">
      <t>タン</t>
    </rPh>
    <rPh sb="8" eb="9">
      <t>トウ</t>
    </rPh>
    <phoneticPr fontId="3"/>
  </si>
  <si>
    <t>普</t>
  </si>
  <si>
    <t>可</t>
  </si>
  <si>
    <t>小</t>
  </si>
  <si>
    <t>無</t>
  </si>
  <si>
    <t>共通仮設工事</t>
    <rPh sb="0" eb="2">
      <t>キョウツウ</t>
    </rPh>
    <rPh sb="2" eb="4">
      <t>カセツ</t>
    </rPh>
    <rPh sb="4" eb="6">
      <t>コウジ</t>
    </rPh>
    <phoneticPr fontId="3"/>
  </si>
  <si>
    <t>環境安全費</t>
    <rPh sb="0" eb="2">
      <t>カンキョウ</t>
    </rPh>
    <rPh sb="2" eb="4">
      <t>アンゼン</t>
    </rPh>
    <rPh sb="4" eb="5">
      <t>ヒ</t>
    </rPh>
    <phoneticPr fontId="3"/>
  </si>
  <si>
    <t>　　　親綱・ロリップ等落下防止施設</t>
    <rPh sb="3" eb="5">
      <t>オヤヅナ</t>
    </rPh>
    <rPh sb="10" eb="11">
      <t>トウ</t>
    </rPh>
    <rPh sb="11" eb="13">
      <t>ラッカ</t>
    </rPh>
    <rPh sb="13" eb="15">
      <t>ボウシ</t>
    </rPh>
    <rPh sb="15" eb="17">
      <t>シセツ</t>
    </rPh>
    <phoneticPr fontId="3"/>
  </si>
  <si>
    <t>動力用水光熱費</t>
    <rPh sb="0" eb="2">
      <t>ドウリョク</t>
    </rPh>
    <rPh sb="2" eb="4">
      <t>ヨウスイ</t>
    </rPh>
    <rPh sb="4" eb="5">
      <t>ヒカリ</t>
    </rPh>
    <rPh sb="5" eb="6">
      <t>ネツ</t>
    </rPh>
    <rPh sb="6" eb="7">
      <t>ヒ</t>
    </rPh>
    <phoneticPr fontId="3"/>
  </si>
  <si>
    <t>　　発電機等</t>
    <rPh sb="2" eb="5">
      <t>ハツデンキ</t>
    </rPh>
    <rPh sb="5" eb="6">
      <t>トウ</t>
    </rPh>
    <phoneticPr fontId="3"/>
  </si>
  <si>
    <t>屋外整理清掃費</t>
    <rPh sb="0" eb="2">
      <t>オクガイ</t>
    </rPh>
    <rPh sb="2" eb="4">
      <t>セイリ</t>
    </rPh>
    <rPh sb="4" eb="6">
      <t>セイソウ</t>
    </rPh>
    <rPh sb="6" eb="7">
      <t>ヒ</t>
    </rPh>
    <phoneticPr fontId="3"/>
  </si>
  <si>
    <t>　　産廃場内小運搬含む清掃費</t>
    <rPh sb="2" eb="4">
      <t>サンパイ</t>
    </rPh>
    <rPh sb="4" eb="6">
      <t>ジョウナイ</t>
    </rPh>
    <rPh sb="6" eb="7">
      <t>コ</t>
    </rPh>
    <rPh sb="7" eb="9">
      <t>ウンパン</t>
    </rPh>
    <rPh sb="9" eb="10">
      <t>フク</t>
    </rPh>
    <rPh sb="11" eb="13">
      <t>セイソウ</t>
    </rPh>
    <rPh sb="13" eb="14">
      <t>ヒ</t>
    </rPh>
    <phoneticPr fontId="3"/>
  </si>
  <si>
    <t>その他共通仮設費</t>
    <rPh sb="2" eb="3">
      <t>タ</t>
    </rPh>
    <rPh sb="3" eb="5">
      <t>キョウツウ</t>
    </rPh>
    <rPh sb="5" eb="7">
      <t>カセツ</t>
    </rPh>
    <rPh sb="7" eb="8">
      <t>ヒ</t>
    </rPh>
    <phoneticPr fontId="3"/>
  </si>
  <si>
    <t>　　産業廃棄物処分費</t>
    <rPh sb="2" eb="4">
      <t>サンギョウ</t>
    </rPh>
    <rPh sb="4" eb="6">
      <t>ハイキ</t>
    </rPh>
    <rPh sb="6" eb="7">
      <t>ブツ</t>
    </rPh>
    <rPh sb="7" eb="9">
      <t>ショブン</t>
    </rPh>
    <rPh sb="9" eb="10">
      <t>ヒ</t>
    </rPh>
    <phoneticPr fontId="3"/>
  </si>
  <si>
    <t>直接仮設工事費</t>
    <rPh sb="0" eb="2">
      <t>チョクセツ</t>
    </rPh>
    <rPh sb="2" eb="4">
      <t>カセツ</t>
    </rPh>
    <rPh sb="4" eb="6">
      <t>コウジ</t>
    </rPh>
    <rPh sb="6" eb="7">
      <t>ヒ</t>
    </rPh>
    <phoneticPr fontId="3"/>
  </si>
  <si>
    <t>外壁補修工事の仮設利用の為　無し</t>
    <rPh sb="0" eb="2">
      <t>ガイヘキ</t>
    </rPh>
    <rPh sb="2" eb="4">
      <t>ホシュウ</t>
    </rPh>
    <rPh sb="4" eb="6">
      <t>コウジ</t>
    </rPh>
    <rPh sb="7" eb="9">
      <t>カセツ</t>
    </rPh>
    <rPh sb="9" eb="11">
      <t>リヨウ</t>
    </rPh>
    <rPh sb="12" eb="13">
      <t>タメ</t>
    </rPh>
    <rPh sb="14" eb="15">
      <t>ナ</t>
    </rPh>
    <phoneticPr fontId="3"/>
  </si>
  <si>
    <t>㎡</t>
    <phoneticPr fontId="3"/>
  </si>
  <si>
    <t>台</t>
    <rPh sb="0" eb="1">
      <t>ダイ</t>
    </rPh>
    <phoneticPr fontId="3"/>
  </si>
  <si>
    <t>直接工事費</t>
    <rPh sb="0" eb="2">
      <t>チョクセツ</t>
    </rPh>
    <rPh sb="2" eb="4">
      <t>コウジ</t>
    </rPh>
    <rPh sb="4" eb="5">
      <t>ヒ</t>
    </rPh>
    <phoneticPr fontId="3"/>
  </si>
  <si>
    <t>塗装工事</t>
    <rPh sb="0" eb="2">
      <t>トソウ</t>
    </rPh>
    <rPh sb="2" eb="4">
      <t>コウジ</t>
    </rPh>
    <phoneticPr fontId="3"/>
  </si>
  <si>
    <t>屋根洗浄　　　　　　　　　　高圧洗浄</t>
    <rPh sb="0" eb="2">
      <t>ヤネ</t>
    </rPh>
    <rPh sb="2" eb="4">
      <t>センジョウ</t>
    </rPh>
    <rPh sb="14" eb="16">
      <t>コウアツ</t>
    </rPh>
    <rPh sb="16" eb="18">
      <t>センジョウ</t>
    </rPh>
    <phoneticPr fontId="3"/>
  </si>
  <si>
    <t>屋根塗装下地処理　　　　特殊変性エポキシ系</t>
    <rPh sb="0" eb="2">
      <t>ヤネ</t>
    </rPh>
    <rPh sb="2" eb="4">
      <t>トソウ</t>
    </rPh>
    <rPh sb="4" eb="6">
      <t>シタジ</t>
    </rPh>
    <rPh sb="6" eb="8">
      <t>ショリ</t>
    </rPh>
    <rPh sb="12" eb="14">
      <t>トクシュ</t>
    </rPh>
    <rPh sb="14" eb="16">
      <t>ヘンセイ</t>
    </rPh>
    <rPh sb="20" eb="21">
      <t>ケイ</t>
    </rPh>
    <phoneticPr fontId="3"/>
  </si>
  <si>
    <t>屋根塗装　　　　　　　　　　フッ素樹脂系屋根用遮熱塗装</t>
    <rPh sb="0" eb="2">
      <t>ヤネ</t>
    </rPh>
    <rPh sb="2" eb="4">
      <t>トソウ</t>
    </rPh>
    <rPh sb="16" eb="17">
      <t>ソ</t>
    </rPh>
    <rPh sb="17" eb="19">
      <t>ジュシ</t>
    </rPh>
    <rPh sb="19" eb="20">
      <t>ケイ</t>
    </rPh>
    <rPh sb="20" eb="22">
      <t>ヤネ</t>
    </rPh>
    <rPh sb="22" eb="23">
      <t>ヨウ</t>
    </rPh>
    <rPh sb="23" eb="25">
      <t>シャネツ</t>
    </rPh>
    <rPh sb="25" eb="27">
      <t>トソウ</t>
    </rPh>
    <phoneticPr fontId="3"/>
  </si>
  <si>
    <t>端数調整</t>
    <rPh sb="0" eb="2">
      <t>ハスウ</t>
    </rPh>
    <rPh sb="2" eb="4">
      <t>チョウセイ</t>
    </rPh>
    <phoneticPr fontId="3"/>
  </si>
  <si>
    <t>共通仮設工事費</t>
    <rPh sb="0" eb="2">
      <t>キョウツウ</t>
    </rPh>
    <rPh sb="2" eb="4">
      <t>カセツ</t>
    </rPh>
    <rPh sb="4" eb="6">
      <t>コウジ</t>
    </rPh>
    <rPh sb="6" eb="7">
      <t>ヒ</t>
    </rPh>
    <phoneticPr fontId="3"/>
  </si>
  <si>
    <t>直接工事費</t>
    <rPh sb="0" eb="2">
      <t>チョクセツ</t>
    </rPh>
    <rPh sb="2" eb="5">
      <t>コウジヒ</t>
    </rPh>
    <phoneticPr fontId="3"/>
  </si>
  <si>
    <t>式</t>
    <rPh sb="0" eb="1">
      <t>シキ</t>
    </rPh>
    <phoneticPr fontId="3"/>
  </si>
  <si>
    <t>合計</t>
    <rPh sb="0" eb="2">
      <t>ゴウケイ</t>
    </rPh>
    <phoneticPr fontId="3"/>
  </si>
  <si>
    <t>小計</t>
    <rPh sb="0" eb="2">
      <t>ショウケイ</t>
    </rPh>
    <phoneticPr fontId="3"/>
  </si>
  <si>
    <t>小計</t>
    <rPh sb="0" eb="2">
      <t>ショウケイ</t>
    </rPh>
    <phoneticPr fontId="3"/>
  </si>
  <si>
    <t>特命</t>
    <rPh sb="0" eb="2">
      <t>トクメイ</t>
    </rPh>
    <phoneticPr fontId="3"/>
  </si>
  <si>
    <t>○○○塗装工事</t>
    <rPh sb="3" eb="5">
      <t>トソウ</t>
    </rPh>
    <rPh sb="5" eb="7">
      <t>コウジ</t>
    </rPh>
    <phoneticPr fontId="3"/>
  </si>
  <si>
    <t>○○電鉄株式会社</t>
    <rPh sb="2" eb="4">
      <t>デンテツ</t>
    </rPh>
    <rPh sb="4" eb="8">
      <t>カブシキガイシャ</t>
    </rPh>
    <phoneticPr fontId="3"/>
  </si>
  <si>
    <t>○○技術部工務課</t>
    <rPh sb="2" eb="4">
      <t>ギジュツ</t>
    </rPh>
    <rPh sb="4" eb="5">
      <t>ブ</t>
    </rPh>
    <rPh sb="5" eb="7">
      <t>コウム</t>
    </rPh>
    <rPh sb="7" eb="8">
      <t>カ</t>
    </rPh>
    <phoneticPr fontId="3"/>
  </si>
  <si>
    <t>○○電鉄株式会社</t>
    <phoneticPr fontId="3"/>
  </si>
  <si>
    <t>大森田</t>
    <rPh sb="0" eb="2">
      <t>オオモリ</t>
    </rPh>
    <rPh sb="2" eb="3">
      <t>タ</t>
    </rPh>
    <phoneticPr fontId="3"/>
  </si>
  <si>
    <t>第○営業部</t>
    <rPh sb="0" eb="1">
      <t>ダイ</t>
    </rPh>
    <rPh sb="2" eb="4">
      <t>エイギョウ</t>
    </rPh>
    <rPh sb="4" eb="5">
      <t>ブ</t>
    </rPh>
    <phoneticPr fontId="3"/>
  </si>
  <si>
    <t>千葉県○○市○○1-2-3</t>
    <rPh sb="0" eb="3">
      <t>チバケン</t>
    </rPh>
    <rPh sb="5" eb="6">
      <t>シ</t>
    </rPh>
    <phoneticPr fontId="3"/>
  </si>
  <si>
    <t>ここから</t>
    <phoneticPr fontId="3"/>
  </si>
  <si>
    <t>三行</t>
    <rPh sb="0" eb="2">
      <t>サンギョウ</t>
    </rPh>
    <phoneticPr fontId="3"/>
  </si>
  <si>
    <t>着工届に飛びます</t>
    <rPh sb="0" eb="2">
      <t>チャッコウ</t>
    </rPh>
    <rPh sb="2" eb="3">
      <t>トドケ</t>
    </rPh>
    <rPh sb="4" eb="5">
      <t>ト</t>
    </rPh>
    <phoneticPr fontId="3"/>
  </si>
  <si>
    <t>19-3-0001</t>
    <phoneticPr fontId="3"/>
  </si>
  <si>
    <t>改定日　2015.9.1</t>
    <phoneticPr fontId="3"/>
  </si>
  <si>
    <t>10%</t>
    <phoneticPr fontId="3"/>
  </si>
  <si>
    <t>有</t>
    <rPh sb="0" eb="1">
      <t>ア</t>
    </rPh>
    <phoneticPr fontId="3"/>
  </si>
  <si>
    <t>ヶ月</t>
    <phoneticPr fontId="3"/>
  </si>
  <si>
    <t>石綿事前調査報告（解体工事：床面積・80ｍ2以上、改修工事：請負代金・100万円以上）</t>
    <rPh sb="0" eb="2">
      <t>セキメン</t>
    </rPh>
    <rPh sb="2" eb="4">
      <t>ジゼン</t>
    </rPh>
    <rPh sb="4" eb="6">
      <t>チョウサ</t>
    </rPh>
    <rPh sb="6" eb="8">
      <t>ホウコク</t>
    </rPh>
    <rPh sb="9" eb="13">
      <t>カイタイコウジ</t>
    </rPh>
    <rPh sb="14" eb="17">
      <t>ユカメンセキ</t>
    </rPh>
    <rPh sb="22" eb="24">
      <t>イジョウ</t>
    </rPh>
    <rPh sb="25" eb="29">
      <t>カイシュウコウジ</t>
    </rPh>
    <rPh sb="30" eb="34">
      <t>ウケオイダイキン</t>
    </rPh>
    <rPh sb="38" eb="40">
      <t>マンエン</t>
    </rPh>
    <rPh sb="40" eb="42">
      <t>イジョウ</t>
    </rPh>
    <phoneticPr fontId="3"/>
  </si>
  <si>
    <t>　　　見積徴集表（顧客要求区分：指定＝◎、推薦＝○、無し＝空欄）</t>
    <rPh sb="26" eb="27">
      <t>ナ</t>
    </rPh>
    <rPh sb="29" eb="31">
      <t>クウラン</t>
    </rPh>
    <phoneticPr fontId="3"/>
  </si>
  <si>
    <t>契　約　印　紙　代</t>
    <rPh sb="0" eb="1">
      <t>チギリ</t>
    </rPh>
    <rPh sb="2" eb="3">
      <t>ヤク</t>
    </rPh>
    <rPh sb="4" eb="5">
      <t>シルシ</t>
    </rPh>
    <rPh sb="6" eb="7">
      <t>カミ</t>
    </rPh>
    <rPh sb="8" eb="9">
      <t>ダイ</t>
    </rPh>
    <phoneticPr fontId="3"/>
  </si>
  <si>
    <t>領　収　印　紙　代</t>
    <rPh sb="0" eb="1">
      <t>リョウ</t>
    </rPh>
    <rPh sb="2" eb="3">
      <t>オサム</t>
    </rPh>
    <rPh sb="4" eb="5">
      <t>シルシ</t>
    </rPh>
    <rPh sb="6" eb="7">
      <t>カミ</t>
    </rPh>
    <rPh sb="8" eb="9">
      <t>ダイ</t>
    </rPh>
    <phoneticPr fontId="3"/>
  </si>
  <si>
    <t>建設工事賠償保険料</t>
    <rPh sb="0" eb="2">
      <t>ケンセツ</t>
    </rPh>
    <rPh sb="2" eb="4">
      <t>コウジ</t>
    </rPh>
    <rPh sb="4" eb="6">
      <t>バイショウ</t>
    </rPh>
    <rPh sb="6" eb="8">
      <t>ホケン</t>
    </rPh>
    <rPh sb="8" eb="9">
      <t>リョウ</t>
    </rPh>
    <phoneticPr fontId="3"/>
  </si>
  <si>
    <t>労　災　保　険　料</t>
    <rPh sb="0" eb="1">
      <t>ロウ</t>
    </rPh>
    <rPh sb="2" eb="3">
      <t>サイ</t>
    </rPh>
    <rPh sb="4" eb="5">
      <t>タモツ</t>
    </rPh>
    <rPh sb="6" eb="7">
      <t>ケン</t>
    </rPh>
    <rPh sb="8" eb="9">
      <t>リョウ</t>
    </rPh>
    <phoneticPr fontId="3"/>
  </si>
  <si>
    <t>諸　　　給　　　与</t>
    <rPh sb="0" eb="1">
      <t>ショ</t>
    </rPh>
    <rPh sb="4" eb="5">
      <t>キュウ</t>
    </rPh>
    <rPh sb="8" eb="9">
      <t>ヨ</t>
    </rPh>
    <phoneticPr fontId="3"/>
  </si>
  <si>
    <t>社　会　保　険　料</t>
    <rPh sb="0" eb="1">
      <t>シャ</t>
    </rPh>
    <rPh sb="2" eb="3">
      <t>カイ</t>
    </rPh>
    <rPh sb="4" eb="5">
      <t>タモツ</t>
    </rPh>
    <rPh sb="6" eb="7">
      <t>ケン</t>
    </rPh>
    <rPh sb="8" eb="9">
      <t>リョウ</t>
    </rPh>
    <phoneticPr fontId="3"/>
  </si>
  <si>
    <t>諸給与に連動し自動計算</t>
    <rPh sb="0" eb="1">
      <t>ショ</t>
    </rPh>
    <rPh sb="1" eb="3">
      <t>キュウヨ</t>
    </rPh>
    <rPh sb="4" eb="6">
      <t>レンドウ</t>
    </rPh>
    <rPh sb="7" eb="9">
      <t>ジドウ</t>
    </rPh>
    <rPh sb="9" eb="11">
      <t>ケイサン</t>
    </rPh>
    <phoneticPr fontId="3"/>
  </si>
  <si>
    <t>工事価格に連動し自動計算</t>
    <rPh sb="0" eb="2">
      <t>コウジ</t>
    </rPh>
    <rPh sb="2" eb="4">
      <t>カカク</t>
    </rPh>
    <rPh sb="5" eb="7">
      <t>レンドウ</t>
    </rPh>
    <rPh sb="8" eb="10">
      <t>ジドウ</t>
    </rPh>
    <rPh sb="10" eb="12">
      <t>ケイサン</t>
    </rPh>
    <phoneticPr fontId="3"/>
  </si>
  <si>
    <t>事　務　用　品　費</t>
    <rPh sb="0" eb="1">
      <t>コト</t>
    </rPh>
    <rPh sb="2" eb="3">
      <t>ツトム</t>
    </rPh>
    <rPh sb="4" eb="5">
      <t>ヨウ</t>
    </rPh>
    <rPh sb="6" eb="7">
      <t>ヒン</t>
    </rPh>
    <rPh sb="8" eb="9">
      <t>ヒ</t>
    </rPh>
    <phoneticPr fontId="3"/>
  </si>
  <si>
    <t>通　信　交　通　費</t>
    <rPh sb="0" eb="1">
      <t>ツウ</t>
    </rPh>
    <rPh sb="2" eb="3">
      <t>シン</t>
    </rPh>
    <rPh sb="4" eb="5">
      <t>コウ</t>
    </rPh>
    <rPh sb="6" eb="7">
      <t>ツウ</t>
    </rPh>
    <rPh sb="8" eb="9">
      <t>ヒ</t>
    </rPh>
    <phoneticPr fontId="3"/>
  </si>
  <si>
    <t>交　　　際　　　費</t>
    <phoneticPr fontId="3"/>
  </si>
  <si>
    <t>雑　　　　　　　費</t>
    <phoneticPr fontId="3"/>
  </si>
  <si>
    <t>作　業　所　経　費</t>
    <rPh sb="0" eb="1">
      <t>サク</t>
    </rPh>
    <rPh sb="2" eb="3">
      <t>ギョウ</t>
    </rPh>
    <rPh sb="4" eb="5">
      <t>ジョ</t>
    </rPh>
    <rPh sb="6" eb="7">
      <t>ヘ</t>
    </rPh>
    <rPh sb="8" eb="9">
      <t>ヒ</t>
    </rPh>
    <phoneticPr fontId="3"/>
  </si>
  <si>
    <t>備　考</t>
    <rPh sb="0" eb="1">
      <t>ビ</t>
    </rPh>
    <rPh sb="2" eb="3">
      <t>コウ</t>
    </rPh>
    <phoneticPr fontId="3"/>
  </si>
  <si>
    <t>建設工事請負契約書の印紙税</t>
  </si>
  <si>
    <t>契約金額本則税率軽減税率</t>
    <phoneticPr fontId="3"/>
  </si>
  <si>
    <t>本則税率</t>
    <rPh sb="0" eb="2">
      <t>ホンソク</t>
    </rPh>
    <rPh sb="2" eb="4">
      <t>ゼイリツ</t>
    </rPh>
    <phoneticPr fontId="3"/>
  </si>
  <si>
    <t>軽減税率</t>
    <rPh sb="0" eb="2">
      <t>ケイゲン</t>
    </rPh>
    <rPh sb="2" eb="4">
      <t>ゼイリツ</t>
    </rPh>
    <phoneticPr fontId="3"/>
  </si>
  <si>
    <t>100万円を超え 200万円以下のもの</t>
    <phoneticPr fontId="3"/>
  </si>
  <si>
    <t>200万円を超え 300万円以下のもの</t>
    <phoneticPr fontId="3"/>
  </si>
  <si>
    <t>300万円を超え 500万円以下のもの</t>
    <phoneticPr fontId="3"/>
  </si>
  <si>
    <t>500万円を超え１千万円以下のもの</t>
    <phoneticPr fontId="3"/>
  </si>
  <si>
    <t>1千万円を超え　5千万円以下のもの</t>
    <phoneticPr fontId="3"/>
  </si>
  <si>
    <t>5千万円を超え　1億円以下のもの</t>
    <phoneticPr fontId="3"/>
  </si>
  <si>
    <t>1億円を超え　5億円以下のもの</t>
    <phoneticPr fontId="3"/>
  </si>
  <si>
    <t>5億円を超え　10億円以下のもの</t>
    <phoneticPr fontId="3"/>
  </si>
  <si>
    <t>10億円を超え　50億円以下のもの</t>
    <phoneticPr fontId="3"/>
  </si>
  <si>
    <t>50億円を超えるもの</t>
    <phoneticPr fontId="3"/>
  </si>
  <si>
    <t>労災保険料</t>
    <rPh sb="0" eb="2">
      <t>ロウサイ</t>
    </rPh>
    <rPh sb="2" eb="5">
      <t>ホケンリョウ</t>
    </rPh>
    <phoneticPr fontId="3"/>
  </si>
  <si>
    <t>単位1／1000</t>
    <rPh sb="0" eb="2">
      <t>タンイ</t>
    </rPh>
    <phoneticPr fontId="3"/>
  </si>
  <si>
    <t>健康保険料</t>
    <rPh sb="0" eb="2">
      <t>ケンコウ</t>
    </rPh>
    <rPh sb="2" eb="5">
      <t>ホケンリョウ</t>
    </rPh>
    <phoneticPr fontId="3"/>
  </si>
  <si>
    <t>介護保険料</t>
    <rPh sb="0" eb="2">
      <t>カイゴ</t>
    </rPh>
    <rPh sb="2" eb="5">
      <t>ホケンリョウ</t>
    </rPh>
    <phoneticPr fontId="3"/>
  </si>
  <si>
    <t>厚生年金</t>
    <rPh sb="0" eb="2">
      <t>コウセイ</t>
    </rPh>
    <rPh sb="2" eb="4">
      <t>ネンキン</t>
    </rPh>
    <phoneticPr fontId="3"/>
  </si>
  <si>
    <t>雇用保険</t>
    <rPh sb="0" eb="2">
      <t>コヨウ</t>
    </rPh>
    <rPh sb="2" eb="4">
      <t>ホケン</t>
    </rPh>
    <phoneticPr fontId="3"/>
  </si>
  <si>
    <t>会社負担社会保険料(概算）</t>
    <rPh sb="0" eb="2">
      <t>カイシャ</t>
    </rPh>
    <rPh sb="2" eb="4">
      <t>フタン</t>
    </rPh>
    <rPh sb="4" eb="6">
      <t>シャカイ</t>
    </rPh>
    <rPh sb="6" eb="9">
      <t>ホケンリョウ</t>
    </rPh>
    <rPh sb="10" eb="12">
      <t>ガイサン</t>
    </rPh>
    <phoneticPr fontId="3"/>
  </si>
  <si>
    <t>建設工事保険</t>
    <rPh sb="0" eb="2">
      <t>ケンセツ</t>
    </rPh>
    <rPh sb="2" eb="4">
      <t>コウジ</t>
    </rPh>
    <rPh sb="4" eb="6">
      <t>ホケン</t>
    </rPh>
    <phoneticPr fontId="3"/>
  </si>
  <si>
    <t>賠償責任保険</t>
    <rPh sb="0" eb="2">
      <t>バイショウ</t>
    </rPh>
    <rPh sb="2" eb="4">
      <t>セキニン</t>
    </rPh>
    <rPh sb="4" eb="6">
      <t>ホケン</t>
    </rPh>
    <phoneticPr fontId="3"/>
  </si>
  <si>
    <t>工事保険</t>
    <rPh sb="0" eb="2">
      <t>コウジ</t>
    </rPh>
    <rPh sb="2" eb="4">
      <t>ホケン</t>
    </rPh>
    <phoneticPr fontId="3"/>
  </si>
  <si>
    <t>令和６年度　労災保険料率一覧（建築本部版）</t>
    <rPh sb="0" eb="2">
      <t>レイワ</t>
    </rPh>
    <rPh sb="3" eb="5">
      <t>ネンド</t>
    </rPh>
    <rPh sb="6" eb="8">
      <t>ロウサイ</t>
    </rPh>
    <rPh sb="8" eb="10">
      <t>ホケン</t>
    </rPh>
    <rPh sb="10" eb="11">
      <t>リョウ</t>
    </rPh>
    <rPh sb="11" eb="12">
      <t>リツ</t>
    </rPh>
    <rPh sb="12" eb="14">
      <t>イチラン</t>
    </rPh>
    <rPh sb="15" eb="17">
      <t>ケンチク</t>
    </rPh>
    <rPh sb="17" eb="19">
      <t>ホンブ</t>
    </rPh>
    <rPh sb="19" eb="20">
      <t>バン</t>
    </rPh>
    <phoneticPr fontId="64"/>
  </si>
  <si>
    <t>2024/8/1（第1版）</t>
    <rPh sb="9" eb="10">
      <t>ダイ</t>
    </rPh>
    <rPh sb="11" eb="12">
      <t>パン</t>
    </rPh>
    <phoneticPr fontId="64"/>
  </si>
  <si>
    <t>番号</t>
    <rPh sb="0" eb="2">
      <t>バンゴウ</t>
    </rPh>
    <phoneticPr fontId="64"/>
  </si>
  <si>
    <t>事業の種類</t>
    <rPh sb="0" eb="2">
      <t>ジギョウ</t>
    </rPh>
    <rPh sb="3" eb="5">
      <t>シュルイ</t>
    </rPh>
    <phoneticPr fontId="64"/>
  </si>
  <si>
    <t>労務比率</t>
    <rPh sb="0" eb="2">
      <t>ロウム</t>
    </rPh>
    <rPh sb="2" eb="4">
      <t>ヒリツ</t>
    </rPh>
    <phoneticPr fontId="64"/>
  </si>
  <si>
    <t>労災保険率</t>
    <rPh sb="0" eb="2">
      <t>ロウサイ</t>
    </rPh>
    <rPh sb="2" eb="4">
      <t>ホケン</t>
    </rPh>
    <rPh sb="4" eb="5">
      <t>リツ</t>
    </rPh>
    <phoneticPr fontId="64"/>
  </si>
  <si>
    <t>内　　容</t>
    <rPh sb="0" eb="1">
      <t>ウチ</t>
    </rPh>
    <rPh sb="3" eb="4">
      <t>カタチ</t>
    </rPh>
    <phoneticPr fontId="64"/>
  </si>
  <si>
    <t>建築本部との関係性</t>
    <rPh sb="0" eb="2">
      <t>ケンチク</t>
    </rPh>
    <rPh sb="2" eb="4">
      <t>ホンブ</t>
    </rPh>
    <rPh sb="6" eb="9">
      <t>カンケイセイ</t>
    </rPh>
    <phoneticPr fontId="64"/>
  </si>
  <si>
    <t>主な部署</t>
    <rPh sb="0" eb="1">
      <t>オモ</t>
    </rPh>
    <rPh sb="2" eb="4">
      <t>ブショ</t>
    </rPh>
    <phoneticPr fontId="64"/>
  </si>
  <si>
    <t>建設事業</t>
    <rPh sb="0" eb="2">
      <t>ケンセツ</t>
    </rPh>
    <rPh sb="2" eb="4">
      <t>ジギョウ</t>
    </rPh>
    <phoneticPr fontId="64"/>
  </si>
  <si>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64"/>
  </si>
  <si>
    <t>34/1000</t>
    <phoneticPr fontId="64"/>
  </si>
  <si>
    <t>・水力発電施設新設事業</t>
    <rPh sb="1" eb="3">
      <t>スイリョク</t>
    </rPh>
    <rPh sb="3" eb="5">
      <t>ハツデン</t>
    </rPh>
    <rPh sb="5" eb="7">
      <t>シセツ</t>
    </rPh>
    <rPh sb="7" eb="9">
      <t>シンセツ</t>
    </rPh>
    <rPh sb="9" eb="11">
      <t>ジギョウ</t>
    </rPh>
    <phoneticPr fontId="64"/>
  </si>
  <si>
    <t>無し</t>
    <rPh sb="0" eb="1">
      <t>ナ</t>
    </rPh>
    <phoneticPr fontId="64"/>
  </si>
  <si>
    <t>・高えん堤新設事業（高さ20ｍ以上）</t>
    <rPh sb="1" eb="2">
      <t>タカ</t>
    </rPh>
    <rPh sb="4" eb="5">
      <t>テイ</t>
    </rPh>
    <rPh sb="5" eb="7">
      <t>シンセツ</t>
    </rPh>
    <rPh sb="7" eb="9">
      <t>ジギョウ</t>
    </rPh>
    <rPh sb="10" eb="11">
      <t>タカ</t>
    </rPh>
    <rPh sb="15" eb="17">
      <t>イジョウ</t>
    </rPh>
    <phoneticPr fontId="64"/>
  </si>
  <si>
    <t>・ずい道新設事業</t>
    <rPh sb="3" eb="4">
      <t>ミチ</t>
    </rPh>
    <rPh sb="4" eb="6">
      <t>シンセツ</t>
    </rPh>
    <rPh sb="6" eb="8">
      <t>ジギョウ</t>
    </rPh>
    <phoneticPr fontId="64"/>
  </si>
  <si>
    <t>道路新設事業</t>
    <rPh sb="0" eb="2">
      <t>ドウロ</t>
    </rPh>
    <rPh sb="2" eb="4">
      <t>シンセツ</t>
    </rPh>
    <rPh sb="4" eb="6">
      <t>ジギョウ</t>
    </rPh>
    <phoneticPr fontId="64"/>
  </si>
  <si>
    <t>11/1000</t>
    <phoneticPr fontId="64"/>
  </si>
  <si>
    <t>・道路の新設に関する事業</t>
    <rPh sb="1" eb="3">
      <t>ドウロ</t>
    </rPh>
    <rPh sb="4" eb="6">
      <t>シンセツ</t>
    </rPh>
    <rPh sb="7" eb="8">
      <t>カン</t>
    </rPh>
    <rPh sb="10" eb="12">
      <t>ジギョウ</t>
    </rPh>
    <phoneticPr fontId="64"/>
  </si>
  <si>
    <t>改修工事でも路幅の拡張、路線変更は本分類</t>
    <rPh sb="0" eb="2">
      <t>カイシュウ</t>
    </rPh>
    <rPh sb="2" eb="4">
      <t>コウジ</t>
    </rPh>
    <rPh sb="6" eb="7">
      <t>ミチ</t>
    </rPh>
    <rPh sb="7" eb="8">
      <t>ハバ</t>
    </rPh>
    <rPh sb="9" eb="11">
      <t>カクチョウ</t>
    </rPh>
    <rPh sb="12" eb="14">
      <t>ロセン</t>
    </rPh>
    <rPh sb="14" eb="16">
      <t>ヘンコウ</t>
    </rPh>
    <rPh sb="17" eb="18">
      <t>ホン</t>
    </rPh>
    <rPh sb="18" eb="20">
      <t>ブンルイ</t>
    </rPh>
    <phoneticPr fontId="64"/>
  </si>
  <si>
    <t>舗装工事業</t>
    <rPh sb="0" eb="2">
      <t>ホソウ</t>
    </rPh>
    <rPh sb="2" eb="4">
      <t>コウジ</t>
    </rPh>
    <rPh sb="4" eb="5">
      <t>ギョウ</t>
    </rPh>
    <phoneticPr fontId="64"/>
  </si>
  <si>
    <t>9/1000</t>
    <phoneticPr fontId="64"/>
  </si>
  <si>
    <t>・道路・広場･ﾌﾟﾗｯﾄﾎｰﾑ等の舗装事業</t>
    <rPh sb="1" eb="3">
      <t>ドウロ</t>
    </rPh>
    <rPh sb="4" eb="6">
      <t>ヒロバ</t>
    </rPh>
    <rPh sb="15" eb="16">
      <t>トウ</t>
    </rPh>
    <rPh sb="17" eb="19">
      <t>ホソウ</t>
    </rPh>
    <rPh sb="19" eb="21">
      <t>ジギョウ</t>
    </rPh>
    <phoneticPr fontId="64"/>
  </si>
  <si>
    <t>宅内舗装新設・舗装補修</t>
    <rPh sb="0" eb="1">
      <t>タク</t>
    </rPh>
    <rPh sb="1" eb="2">
      <t>ナイ</t>
    </rPh>
    <rPh sb="2" eb="4">
      <t>ホソウ</t>
    </rPh>
    <rPh sb="4" eb="6">
      <t>シンセツ</t>
    </rPh>
    <rPh sb="7" eb="9">
      <t>ホソウ</t>
    </rPh>
    <rPh sb="9" eb="11">
      <t>ホシュウ</t>
    </rPh>
    <phoneticPr fontId="64"/>
  </si>
  <si>
    <t>第一工事部（舗装）</t>
    <rPh sb="0" eb="2">
      <t>ダイイチ</t>
    </rPh>
    <rPh sb="2" eb="4">
      <t>コウジ</t>
    </rPh>
    <rPh sb="4" eb="5">
      <t>ブ</t>
    </rPh>
    <rPh sb="6" eb="8">
      <t>ホソウ</t>
    </rPh>
    <phoneticPr fontId="64"/>
  </si>
  <si>
    <t>（下層路盤から表層までの一連の作業工程の全部又は、一部）</t>
    <rPh sb="1" eb="2">
      <t>シタ</t>
    </rPh>
    <rPh sb="2" eb="3">
      <t>ソウ</t>
    </rPh>
    <rPh sb="3" eb="5">
      <t>ロバン</t>
    </rPh>
    <rPh sb="7" eb="9">
      <t>ヒョウソウ</t>
    </rPh>
    <rPh sb="12" eb="14">
      <t>イチレン</t>
    </rPh>
    <rPh sb="15" eb="17">
      <t>サギョウ</t>
    </rPh>
    <rPh sb="17" eb="19">
      <t>コウテイ</t>
    </rPh>
    <rPh sb="20" eb="22">
      <t>ゼンブ</t>
    </rPh>
    <rPh sb="22" eb="23">
      <t>マタ</t>
    </rPh>
    <rPh sb="25" eb="27">
      <t>イチブ</t>
    </rPh>
    <phoneticPr fontId="64"/>
  </si>
  <si>
    <t>第二工事部（舗装）</t>
    <rPh sb="0" eb="2">
      <t>ダイニ</t>
    </rPh>
    <rPh sb="2" eb="4">
      <t>コウジ</t>
    </rPh>
    <rPh sb="4" eb="5">
      <t>ブ</t>
    </rPh>
    <rPh sb="6" eb="8">
      <t>ホソウ</t>
    </rPh>
    <phoneticPr fontId="64"/>
  </si>
  <si>
    <t>・砂利散布の事業</t>
    <rPh sb="1" eb="3">
      <t>ジャリ</t>
    </rPh>
    <rPh sb="3" eb="5">
      <t>サンプ</t>
    </rPh>
    <rPh sb="6" eb="8">
      <t>ジギョウ</t>
    </rPh>
    <phoneticPr fontId="64"/>
  </si>
  <si>
    <t>ＯＬＣ（舗装）</t>
    <rPh sb="4" eb="6">
      <t>ホソウ</t>
    </rPh>
    <phoneticPr fontId="64"/>
  </si>
  <si>
    <t>千葉工事部（舗装）</t>
    <rPh sb="0" eb="2">
      <t>チバ</t>
    </rPh>
    <rPh sb="2" eb="4">
      <t>コウジ</t>
    </rPh>
    <rPh sb="4" eb="5">
      <t>ブ</t>
    </rPh>
    <rPh sb="6" eb="8">
      <t>ホソウ</t>
    </rPh>
    <phoneticPr fontId="64"/>
  </si>
  <si>
    <t>鉄道又は軌道新設事業</t>
    <rPh sb="0" eb="2">
      <t>テツドウ</t>
    </rPh>
    <rPh sb="2" eb="3">
      <t>マタ</t>
    </rPh>
    <rPh sb="4" eb="6">
      <t>キドウ</t>
    </rPh>
    <rPh sb="6" eb="8">
      <t>シンセツ</t>
    </rPh>
    <rPh sb="8" eb="10">
      <t>ジギョウ</t>
    </rPh>
    <phoneticPr fontId="64"/>
  </si>
  <si>
    <t>・鉄道又は軌道新設事業</t>
    <phoneticPr fontId="64"/>
  </si>
  <si>
    <r>
      <t xml:space="preserve">建築事業　　　　　　　　　　　　　　　　　　　　　　　　　　　　　　　　　　　　　　　　　(既設建築物設備工事業を除く）
</t>
    </r>
    <r>
      <rPr>
        <sz val="12"/>
        <color rgb="FFFF0000"/>
        <rFont val="ＭＳ Ｐゴシック"/>
        <family val="3"/>
        <charset val="128"/>
      </rPr>
      <t>※基本的には新築工事を指す</t>
    </r>
    <rPh sb="0" eb="2">
      <t>ケンチク</t>
    </rPh>
    <rPh sb="2" eb="4">
      <t>ジギョウ</t>
    </rPh>
    <rPh sb="46" eb="48">
      <t>キセツ</t>
    </rPh>
    <rPh sb="48" eb="51">
      <t>ケンチクブツ</t>
    </rPh>
    <rPh sb="51" eb="53">
      <t>セツビ</t>
    </rPh>
    <rPh sb="53" eb="55">
      <t>コウジ</t>
    </rPh>
    <rPh sb="55" eb="56">
      <t>ギョウ</t>
    </rPh>
    <rPh sb="57" eb="58">
      <t>ノゾ</t>
    </rPh>
    <rPh sb="62" eb="64">
      <t>キホン</t>
    </rPh>
    <rPh sb="64" eb="65">
      <t>テキ</t>
    </rPh>
    <rPh sb="67" eb="69">
      <t>シンチク</t>
    </rPh>
    <rPh sb="69" eb="71">
      <t>コウジ</t>
    </rPh>
    <rPh sb="72" eb="73">
      <t>サ</t>
    </rPh>
    <phoneticPr fontId="64"/>
  </si>
  <si>
    <t>9.5/1000</t>
    <phoneticPr fontId="64"/>
  </si>
  <si>
    <t>・鉄骨,鉄骨鉄筋,鉄筋ｺﾝｸﾘｰﾄ建築事業（一般建築工事）</t>
    <rPh sb="1" eb="3">
      <t>テッコツ</t>
    </rPh>
    <rPh sb="4" eb="6">
      <t>テッコツ</t>
    </rPh>
    <rPh sb="6" eb="8">
      <t>テッキン</t>
    </rPh>
    <rPh sb="9" eb="11">
      <t>テッキン</t>
    </rPh>
    <rPh sb="17" eb="19">
      <t>ケンチク</t>
    </rPh>
    <rPh sb="19" eb="21">
      <t>ジギョウ</t>
    </rPh>
    <rPh sb="22" eb="24">
      <t>イッパン</t>
    </rPh>
    <rPh sb="24" eb="26">
      <t>ケンチク</t>
    </rPh>
    <rPh sb="26" eb="28">
      <t>コウジ</t>
    </rPh>
    <phoneticPr fontId="64"/>
  </si>
  <si>
    <t>解体含む建替工事や</t>
    <rPh sb="0" eb="2">
      <t>カイタイ</t>
    </rPh>
    <rPh sb="2" eb="3">
      <t>フク</t>
    </rPh>
    <rPh sb="4" eb="5">
      <t>タ</t>
    </rPh>
    <rPh sb="5" eb="6">
      <t>カ</t>
    </rPh>
    <rPh sb="6" eb="8">
      <t>コウジ</t>
    </rPh>
    <phoneticPr fontId="64"/>
  </si>
  <si>
    <t>第一工事部（新築）</t>
    <rPh sb="0" eb="2">
      <t>ダイイチ</t>
    </rPh>
    <rPh sb="2" eb="4">
      <t>コウジ</t>
    </rPh>
    <rPh sb="4" eb="5">
      <t>ブ</t>
    </rPh>
    <rPh sb="6" eb="8">
      <t>シンチク</t>
    </rPh>
    <phoneticPr fontId="64"/>
  </si>
  <si>
    <t>・木造,れんが造り,石造り,ﾌﾞﾛｯｸ造り家屋の建築事業</t>
    <rPh sb="1" eb="3">
      <t>モクゾウ</t>
    </rPh>
    <rPh sb="7" eb="8">
      <t>ツクリ</t>
    </rPh>
    <rPh sb="10" eb="11">
      <t>イシ</t>
    </rPh>
    <rPh sb="11" eb="12">
      <t>ツクリ</t>
    </rPh>
    <rPh sb="19" eb="20">
      <t>ツクリ</t>
    </rPh>
    <rPh sb="21" eb="23">
      <t>カオク</t>
    </rPh>
    <rPh sb="25" eb="27">
      <t>ジギョウ</t>
    </rPh>
    <rPh sb="27" eb="28">
      <t>。</t>
    </rPh>
    <phoneticPr fontId="64"/>
  </si>
  <si>
    <t>一般新築工事はココです。</t>
    <rPh sb="0" eb="2">
      <t>イッパン</t>
    </rPh>
    <rPh sb="2" eb="4">
      <t>シンチク</t>
    </rPh>
    <rPh sb="4" eb="6">
      <t>コウジ</t>
    </rPh>
    <phoneticPr fontId="64"/>
  </si>
  <si>
    <t>第二工事部（新築）</t>
    <rPh sb="0" eb="2">
      <t>ダイニ</t>
    </rPh>
    <rPh sb="2" eb="4">
      <t>コウジ</t>
    </rPh>
    <rPh sb="4" eb="5">
      <t>ブ</t>
    </rPh>
    <rPh sb="6" eb="8">
      <t>シンチク</t>
    </rPh>
    <phoneticPr fontId="64"/>
  </si>
  <si>
    <t>・橋梁建設事業(道路又は、鉄道の鉄骨鉄筋、鉄筋コンクリート</t>
    <rPh sb="1" eb="3">
      <t>キョウリョウ</t>
    </rPh>
    <rPh sb="2" eb="3">
      <t>キョウリョウ</t>
    </rPh>
    <rPh sb="3" eb="5">
      <t>ケンセツ</t>
    </rPh>
    <rPh sb="5" eb="7">
      <t>ジギョウ</t>
    </rPh>
    <rPh sb="8" eb="10">
      <t>ドウロ</t>
    </rPh>
    <rPh sb="10" eb="11">
      <t>マタ</t>
    </rPh>
    <rPh sb="13" eb="15">
      <t>テツドウ</t>
    </rPh>
    <rPh sb="16" eb="18">
      <t>テッコツ</t>
    </rPh>
    <rPh sb="18" eb="20">
      <t>テッキン</t>
    </rPh>
    <rPh sb="21" eb="23">
      <t>テッキン</t>
    </rPh>
    <phoneticPr fontId="64"/>
  </si>
  <si>
    <t>ＯＬＣ（新築）</t>
    <rPh sb="4" eb="6">
      <t>シンチク</t>
    </rPh>
    <phoneticPr fontId="64"/>
  </si>
  <si>
    <t>　の高架橋の建設事業・跨線橋・さん橋・ﾓﾉﾚｰﾙの建設事業）</t>
    <rPh sb="2" eb="5">
      <t>コウカキョウ</t>
    </rPh>
    <rPh sb="3" eb="4">
      <t>キョウリョウ</t>
    </rPh>
    <rPh sb="6" eb="8">
      <t>ケンセツ</t>
    </rPh>
    <rPh sb="8" eb="10">
      <t>ジギョウ</t>
    </rPh>
    <rPh sb="11" eb="12">
      <t>マタ</t>
    </rPh>
    <rPh sb="17" eb="18">
      <t>バシ</t>
    </rPh>
    <rPh sb="25" eb="27">
      <t>ケンセツ</t>
    </rPh>
    <rPh sb="27" eb="29">
      <t>ジギョウ</t>
    </rPh>
    <phoneticPr fontId="64"/>
  </si>
  <si>
    <t>千葉工事部（新築）</t>
    <rPh sb="0" eb="2">
      <t>チバ</t>
    </rPh>
    <rPh sb="2" eb="4">
      <t>コウジ</t>
    </rPh>
    <rPh sb="4" eb="5">
      <t>ブ</t>
    </rPh>
    <rPh sb="6" eb="8">
      <t>シンチク</t>
    </rPh>
    <phoneticPr fontId="64"/>
  </si>
  <si>
    <t>　一般橋梁、橋脚、橋台に係る建設、修理、補強、塗装その他改修</t>
    <rPh sb="1" eb="3">
      <t>イッパン</t>
    </rPh>
    <rPh sb="3" eb="5">
      <t>キョウリョウ</t>
    </rPh>
    <rPh sb="6" eb="8">
      <t>キョウキャク</t>
    </rPh>
    <rPh sb="9" eb="10">
      <t>ハシ</t>
    </rPh>
    <rPh sb="10" eb="11">
      <t>ダイ</t>
    </rPh>
    <rPh sb="12" eb="13">
      <t>カカワ</t>
    </rPh>
    <rPh sb="14" eb="16">
      <t>ケンセツ</t>
    </rPh>
    <rPh sb="17" eb="19">
      <t>シュウリ</t>
    </rPh>
    <rPh sb="20" eb="22">
      <t>ホキョウ</t>
    </rPh>
    <rPh sb="23" eb="25">
      <t>トソウ</t>
    </rPh>
    <rPh sb="27" eb="28">
      <t>タ</t>
    </rPh>
    <rPh sb="28" eb="30">
      <t>カイシュウ</t>
    </rPh>
    <phoneticPr fontId="64"/>
  </si>
  <si>
    <t>・建築物の新設に伴う設備工事業(電話,給水,給湯,衛生,消火,</t>
    <rPh sb="1" eb="4">
      <t>ケンチクブツ</t>
    </rPh>
    <rPh sb="5" eb="7">
      <t>シンセツ</t>
    </rPh>
    <rPh sb="8" eb="9">
      <t>トモナ</t>
    </rPh>
    <rPh sb="10" eb="12">
      <t>セツビ</t>
    </rPh>
    <rPh sb="12" eb="14">
      <t>コウジ</t>
    </rPh>
    <rPh sb="14" eb="15">
      <t>ギョウ</t>
    </rPh>
    <phoneticPr fontId="64"/>
  </si>
  <si>
    <t>　 暖房,冷房,換気,乾燥,温湿度調整等の設備）</t>
    <phoneticPr fontId="64"/>
  </si>
  <si>
    <t>・工作物の塗装工事・電気の設備工事業</t>
    <rPh sb="1" eb="4">
      <t>コウサクブツ</t>
    </rPh>
    <rPh sb="5" eb="7">
      <t>トソウ</t>
    </rPh>
    <rPh sb="7" eb="9">
      <t>コウジ</t>
    </rPh>
    <rPh sb="10" eb="12">
      <t>デンキ</t>
    </rPh>
    <rPh sb="13" eb="15">
      <t>セツビ</t>
    </rPh>
    <rPh sb="15" eb="17">
      <t>コウジ</t>
    </rPh>
    <rPh sb="17" eb="18">
      <t>ギョウ</t>
    </rPh>
    <phoneticPr fontId="64"/>
  </si>
  <si>
    <t>サイン看板工事等</t>
    <rPh sb="3" eb="5">
      <t>カンバン</t>
    </rPh>
    <rPh sb="5" eb="7">
      <t>コウジ</t>
    </rPh>
    <rPh sb="7" eb="8">
      <t>ナド</t>
    </rPh>
    <phoneticPr fontId="64"/>
  </si>
  <si>
    <r>
      <t xml:space="preserve">既設建築物設備工事業
</t>
    </r>
    <r>
      <rPr>
        <sz val="12"/>
        <color rgb="FFFF0000"/>
        <rFont val="ＭＳ Ｐゴシック"/>
        <family val="3"/>
        <charset val="128"/>
      </rPr>
      <t>※基本的には改修工事を指す</t>
    </r>
    <rPh sb="0" eb="2">
      <t>キセツ</t>
    </rPh>
    <rPh sb="2" eb="5">
      <t>ケンチクブツ</t>
    </rPh>
    <rPh sb="5" eb="7">
      <t>セツビ</t>
    </rPh>
    <rPh sb="7" eb="9">
      <t>コウジ</t>
    </rPh>
    <rPh sb="9" eb="10">
      <t>ギョウ</t>
    </rPh>
    <rPh sb="12" eb="15">
      <t>キホンテキ</t>
    </rPh>
    <rPh sb="17" eb="19">
      <t>カイシュウ</t>
    </rPh>
    <rPh sb="19" eb="21">
      <t>コウジ</t>
    </rPh>
    <rPh sb="22" eb="23">
      <t>サ</t>
    </rPh>
    <phoneticPr fontId="64"/>
  </si>
  <si>
    <t>12/1000</t>
    <phoneticPr fontId="64"/>
  </si>
  <si>
    <t>既設建築物の内部において行われる事業</t>
    <rPh sb="0" eb="2">
      <t>キセツ</t>
    </rPh>
    <rPh sb="2" eb="4">
      <t>ケンチク</t>
    </rPh>
    <rPh sb="4" eb="5">
      <t>ブツ</t>
    </rPh>
    <rPh sb="6" eb="8">
      <t>ナイブ</t>
    </rPh>
    <rPh sb="12" eb="13">
      <t>オコナ</t>
    </rPh>
    <rPh sb="16" eb="18">
      <t>ジギョウ</t>
    </rPh>
    <phoneticPr fontId="64"/>
  </si>
  <si>
    <t>設備工事全般改修、修繕工事</t>
    <rPh sb="0" eb="2">
      <t>セツビ</t>
    </rPh>
    <rPh sb="2" eb="4">
      <t>コウジ</t>
    </rPh>
    <rPh sb="4" eb="6">
      <t>ゼンパン</t>
    </rPh>
    <rPh sb="6" eb="8">
      <t>カイシュウ</t>
    </rPh>
    <rPh sb="9" eb="11">
      <t>シュウゼン</t>
    </rPh>
    <rPh sb="11" eb="13">
      <t>コウジ</t>
    </rPh>
    <phoneticPr fontId="64"/>
  </si>
  <si>
    <t>第一工事部（改修）</t>
    <rPh sb="0" eb="2">
      <t>ダイイチ</t>
    </rPh>
    <rPh sb="2" eb="4">
      <t>コウジ</t>
    </rPh>
    <rPh sb="4" eb="5">
      <t>ブ</t>
    </rPh>
    <rPh sb="6" eb="8">
      <t>カイシュウ</t>
    </rPh>
    <phoneticPr fontId="64"/>
  </si>
  <si>
    <t>　　・電話、給水、給湯、排水、衛生、消火、暖房、冷房、換気、</t>
    <rPh sb="3" eb="5">
      <t>デンワ</t>
    </rPh>
    <rPh sb="6" eb="8">
      <t>キュウスイ</t>
    </rPh>
    <rPh sb="9" eb="11">
      <t>キュウトウ</t>
    </rPh>
    <rPh sb="12" eb="14">
      <t>ハイスイ</t>
    </rPh>
    <rPh sb="15" eb="17">
      <t>エイセイ</t>
    </rPh>
    <rPh sb="18" eb="20">
      <t>ショウカ</t>
    </rPh>
    <rPh sb="21" eb="23">
      <t>ダンボウ</t>
    </rPh>
    <rPh sb="24" eb="26">
      <t>レイボウ</t>
    </rPh>
    <rPh sb="27" eb="29">
      <t>カンキ</t>
    </rPh>
    <phoneticPr fontId="64"/>
  </si>
  <si>
    <t>設備工事全般機器交換工事</t>
    <rPh sb="0" eb="2">
      <t>セツビ</t>
    </rPh>
    <rPh sb="2" eb="4">
      <t>コウジ</t>
    </rPh>
    <rPh sb="4" eb="6">
      <t>ゼンパン</t>
    </rPh>
    <rPh sb="6" eb="8">
      <t>キキ</t>
    </rPh>
    <rPh sb="8" eb="10">
      <t>コウカン</t>
    </rPh>
    <rPh sb="10" eb="12">
      <t>コウジ</t>
    </rPh>
    <phoneticPr fontId="64"/>
  </si>
  <si>
    <t>第二工事部（改修）</t>
    <rPh sb="0" eb="2">
      <t>ダイニ</t>
    </rPh>
    <rPh sb="2" eb="4">
      <t>コウジ</t>
    </rPh>
    <rPh sb="4" eb="5">
      <t>ブ</t>
    </rPh>
    <rPh sb="6" eb="8">
      <t>カイシュウ</t>
    </rPh>
    <phoneticPr fontId="64"/>
  </si>
  <si>
    <t>　　  乾燥、温湿度調整等の設備</t>
    <rPh sb="7" eb="8">
      <t>レイオン</t>
    </rPh>
    <rPh sb="8" eb="10">
      <t>シツド</t>
    </rPh>
    <rPh sb="10" eb="12">
      <t>チョウセイ</t>
    </rPh>
    <rPh sb="12" eb="13">
      <t>トウ</t>
    </rPh>
    <rPh sb="14" eb="16">
      <t>セツビ</t>
    </rPh>
    <phoneticPr fontId="64"/>
  </si>
  <si>
    <t>ＯＬＣ（改修）</t>
    <rPh sb="4" eb="6">
      <t>カイシュウ</t>
    </rPh>
    <phoneticPr fontId="64"/>
  </si>
  <si>
    <t>　　・工作物の塗装工事・電気の設備工事業</t>
    <rPh sb="3" eb="6">
      <t>コウサクブツ</t>
    </rPh>
    <rPh sb="7" eb="9">
      <t>トソウ</t>
    </rPh>
    <rPh sb="9" eb="11">
      <t>コウジ</t>
    </rPh>
    <rPh sb="12" eb="14">
      <t>デンキ</t>
    </rPh>
    <rPh sb="15" eb="17">
      <t>セツビ</t>
    </rPh>
    <rPh sb="17" eb="19">
      <t>コウジ</t>
    </rPh>
    <rPh sb="19" eb="20">
      <t>ギョウ</t>
    </rPh>
    <phoneticPr fontId="64"/>
  </si>
  <si>
    <t>塗装工事、電気工事全般</t>
    <rPh sb="0" eb="2">
      <t>トソウ</t>
    </rPh>
    <rPh sb="2" eb="4">
      <t>コウジ</t>
    </rPh>
    <rPh sb="5" eb="7">
      <t>デンキ</t>
    </rPh>
    <rPh sb="7" eb="9">
      <t>コウジ</t>
    </rPh>
    <rPh sb="9" eb="11">
      <t>ゼンパン</t>
    </rPh>
    <phoneticPr fontId="64"/>
  </si>
  <si>
    <t>千葉工事部（改修）</t>
    <rPh sb="0" eb="2">
      <t>チバ</t>
    </rPh>
    <rPh sb="2" eb="4">
      <t>コウジ</t>
    </rPh>
    <rPh sb="4" eb="5">
      <t>ブ</t>
    </rPh>
    <rPh sb="6" eb="8">
      <t>カイシュウ</t>
    </rPh>
    <phoneticPr fontId="64"/>
  </si>
  <si>
    <t xml:space="preserve">  　・建物内部の建具取付・床貼り・壁貼り・間仕切り・階段等の</t>
    <rPh sb="4" eb="6">
      <t>タテモノ</t>
    </rPh>
    <rPh sb="6" eb="8">
      <t>ナイブ</t>
    </rPh>
    <rPh sb="9" eb="11">
      <t>タテグ</t>
    </rPh>
    <rPh sb="11" eb="12">
      <t>ト</t>
    </rPh>
    <rPh sb="12" eb="13">
      <t>ツ</t>
    </rPh>
    <rPh sb="14" eb="15">
      <t>トコ</t>
    </rPh>
    <rPh sb="15" eb="16">
      <t>ハ</t>
    </rPh>
    <rPh sb="18" eb="19">
      <t>カベ</t>
    </rPh>
    <rPh sb="19" eb="20">
      <t>ハ</t>
    </rPh>
    <rPh sb="22" eb="25">
      <t>マジキ</t>
    </rPh>
    <rPh sb="27" eb="29">
      <t>カイダン</t>
    </rPh>
    <rPh sb="29" eb="30">
      <t>トウ</t>
    </rPh>
    <phoneticPr fontId="64"/>
  </si>
  <si>
    <t>改修、修繕、保守点検等</t>
    <rPh sb="0" eb="2">
      <t>カイシュウ</t>
    </rPh>
    <rPh sb="3" eb="5">
      <t>シュウゼン</t>
    </rPh>
    <rPh sb="6" eb="8">
      <t>ホシュ</t>
    </rPh>
    <rPh sb="8" eb="10">
      <t>テンケン</t>
    </rPh>
    <rPh sb="10" eb="11">
      <t>ナド</t>
    </rPh>
    <phoneticPr fontId="64"/>
  </si>
  <si>
    <t>設備部単独（改修）</t>
    <rPh sb="0" eb="2">
      <t>セツビ</t>
    </rPh>
    <rPh sb="2" eb="3">
      <t>ブ</t>
    </rPh>
    <rPh sb="3" eb="5">
      <t>タンドク</t>
    </rPh>
    <rPh sb="6" eb="8">
      <t>カイシュウ</t>
    </rPh>
    <phoneticPr fontId="64"/>
  </si>
  <si>
    <r>
      <t xml:space="preserve"> 　 </t>
    </r>
    <r>
      <rPr>
        <b/>
        <sz val="12"/>
        <color rgb="FFFF0000"/>
        <rFont val="ＭＳ Ｐゴシック"/>
        <family val="3"/>
        <charset val="128"/>
      </rPr>
      <t>　改修工事</t>
    </r>
    <r>
      <rPr>
        <sz val="12"/>
        <color rgb="FFFF0000"/>
        <rFont val="ＭＳ Ｐゴシック"/>
        <family val="3"/>
        <charset val="128"/>
      </rPr>
      <t>及びその他の</t>
    </r>
    <r>
      <rPr>
        <b/>
        <sz val="12"/>
        <color rgb="FFFF0000"/>
        <rFont val="ＭＳ Ｐゴシック"/>
        <family val="3"/>
        <charset val="128"/>
      </rPr>
      <t>内装工事</t>
    </r>
    <rPh sb="4" eb="6">
      <t>カイシュウ</t>
    </rPh>
    <rPh sb="6" eb="8">
      <t>コウジ</t>
    </rPh>
    <rPh sb="8" eb="9">
      <t>オヨ</t>
    </rPh>
    <rPh sb="12" eb="13">
      <t>タ</t>
    </rPh>
    <rPh sb="14" eb="16">
      <t>ナイソウ</t>
    </rPh>
    <rPh sb="16" eb="18">
      <t>コウジ</t>
    </rPh>
    <phoneticPr fontId="64"/>
  </si>
  <si>
    <t>内装単独、内外装含みでも</t>
    <rPh sb="0" eb="2">
      <t>ナイソウ</t>
    </rPh>
    <rPh sb="2" eb="4">
      <t>タンドク</t>
    </rPh>
    <rPh sb="5" eb="8">
      <t>ナイガイソウ</t>
    </rPh>
    <rPh sb="8" eb="9">
      <t>フク</t>
    </rPh>
    <phoneticPr fontId="64"/>
  </si>
  <si>
    <r>
      <t>　　・木造・れんが造､石造、ブロック造の</t>
    </r>
    <r>
      <rPr>
        <b/>
        <sz val="12"/>
        <color rgb="FFFF0000"/>
        <rFont val="ＭＳ Ｐゴシック"/>
        <family val="3"/>
        <charset val="128"/>
      </rPr>
      <t>ﾘﾌｫｰﾑ工事で屋根工事、</t>
    </r>
    <rPh sb="3" eb="5">
      <t>モクゾウ</t>
    </rPh>
    <rPh sb="9" eb="10">
      <t>ツクリ</t>
    </rPh>
    <rPh sb="11" eb="12">
      <t>イシ</t>
    </rPh>
    <rPh sb="12" eb="13">
      <t>ツクリ</t>
    </rPh>
    <rPh sb="18" eb="19">
      <t>ツクリ</t>
    </rPh>
    <rPh sb="25" eb="27">
      <t>コウジ</t>
    </rPh>
    <rPh sb="28" eb="30">
      <t>ヤネ</t>
    </rPh>
    <rPh sb="30" eb="32">
      <t>コウジ</t>
    </rPh>
    <phoneticPr fontId="64"/>
  </si>
  <si>
    <r>
      <t>　　　</t>
    </r>
    <r>
      <rPr>
        <b/>
        <sz val="12"/>
        <color rgb="FFFF0000"/>
        <rFont val="ＭＳ Ｐゴシック"/>
        <family val="3"/>
        <charset val="128"/>
      </rPr>
      <t>外壁工事、躯体改造</t>
    </r>
    <rPh sb="3" eb="5">
      <t>ガイヘキ</t>
    </rPh>
    <rPh sb="5" eb="7">
      <t>コウジ</t>
    </rPh>
    <rPh sb="8" eb="10">
      <t>クタイ</t>
    </rPh>
    <rPh sb="10" eb="12">
      <t>カイゾウ</t>
    </rPh>
    <phoneticPr fontId="64"/>
  </si>
  <si>
    <t>外装単独、耐震、増築等</t>
    <rPh sb="0" eb="2">
      <t>ガイソウ</t>
    </rPh>
    <rPh sb="2" eb="4">
      <t>タンドク</t>
    </rPh>
    <rPh sb="5" eb="7">
      <t>タイシン</t>
    </rPh>
    <rPh sb="8" eb="10">
      <t>ゾウチク</t>
    </rPh>
    <rPh sb="10" eb="11">
      <t>ナド</t>
    </rPh>
    <phoneticPr fontId="64"/>
  </si>
  <si>
    <t>機械装置の組立て又は据付けの事業</t>
    <rPh sb="0" eb="2">
      <t>キカイ</t>
    </rPh>
    <rPh sb="2" eb="4">
      <t>ソウチ</t>
    </rPh>
    <rPh sb="5" eb="6">
      <t>ク</t>
    </rPh>
    <rPh sb="6" eb="7">
      <t>タ</t>
    </rPh>
    <rPh sb="8" eb="9">
      <t>マタ</t>
    </rPh>
    <rPh sb="10" eb="11">
      <t>キョ</t>
    </rPh>
    <rPh sb="11" eb="12">
      <t>ツ</t>
    </rPh>
    <rPh sb="14" eb="16">
      <t>ジギョウ</t>
    </rPh>
    <phoneticPr fontId="64"/>
  </si>
  <si>
    <t>組立て又は据え付けに関するもの</t>
    <rPh sb="0" eb="2">
      <t>クミタテ</t>
    </rPh>
    <rPh sb="3" eb="4">
      <t>マタ</t>
    </rPh>
    <rPh sb="5" eb="6">
      <t>ス</t>
    </rPh>
    <rPh sb="7" eb="8">
      <t>ツ</t>
    </rPh>
    <rPh sb="10" eb="11">
      <t>カン</t>
    </rPh>
    <phoneticPr fontId="64"/>
  </si>
  <si>
    <t>6/1000</t>
    <phoneticPr fontId="64"/>
  </si>
  <si>
    <r>
      <t>・エレベーター・エスカレーター・冷凍機</t>
    </r>
    <r>
      <rPr>
        <b/>
        <sz val="12"/>
        <color rgb="FFFF0000"/>
        <rFont val="ＭＳ Ｐゴシック"/>
        <family val="3"/>
        <charset val="128"/>
      </rPr>
      <t>・空気調節機</t>
    </r>
    <r>
      <rPr>
        <sz val="12"/>
        <rFont val="ＭＳ Ｐゴシック"/>
        <family val="3"/>
        <charset val="128"/>
      </rPr>
      <t>・ボイラー</t>
    </r>
    <rPh sb="16" eb="18">
      <t>レイトウ</t>
    </rPh>
    <rPh sb="18" eb="19">
      <t>キ</t>
    </rPh>
    <rPh sb="20" eb="22">
      <t>クウキ</t>
    </rPh>
    <rPh sb="22" eb="24">
      <t>チョウセツ</t>
    </rPh>
    <rPh sb="24" eb="25">
      <t>キ</t>
    </rPh>
    <phoneticPr fontId="64"/>
  </si>
  <si>
    <t>ＥＬＶ・ＥＳＣ単独工事の場合</t>
    <rPh sb="7" eb="9">
      <t>タンドク</t>
    </rPh>
    <rPh sb="9" eb="11">
      <t>コウジ</t>
    </rPh>
    <rPh sb="12" eb="14">
      <t>バアイ</t>
    </rPh>
    <phoneticPr fontId="64"/>
  </si>
  <si>
    <t>・起重機等・索道建設事業（ロープウエイ・ゴンドラリフト）</t>
    <phoneticPr fontId="64"/>
  </si>
  <si>
    <t>エアコン・換気扇・ポンプ等</t>
    <rPh sb="5" eb="8">
      <t>カンキセン</t>
    </rPh>
    <rPh sb="12" eb="13">
      <t>ナド</t>
    </rPh>
    <phoneticPr fontId="64"/>
  </si>
  <si>
    <t>その他のもの</t>
    <rPh sb="2" eb="3">
      <t>タ</t>
    </rPh>
    <phoneticPr fontId="64"/>
  </si>
  <si>
    <t>※基礎台の建設についてのみ適用</t>
    <rPh sb="1" eb="3">
      <t>キソ</t>
    </rPh>
    <rPh sb="3" eb="4">
      <t>ダイ</t>
    </rPh>
    <rPh sb="5" eb="7">
      <t>ケンセツ</t>
    </rPh>
    <rPh sb="13" eb="15">
      <t>テキヨウ</t>
    </rPh>
    <phoneticPr fontId="64"/>
  </si>
  <si>
    <t>その他の建設事業</t>
    <rPh sb="2" eb="3">
      <t>タ</t>
    </rPh>
    <rPh sb="4" eb="6">
      <t>ケンセツ</t>
    </rPh>
    <rPh sb="6" eb="8">
      <t>ジギョウ</t>
    </rPh>
    <phoneticPr fontId="64"/>
  </si>
  <si>
    <t>15/1000</t>
    <phoneticPr fontId="64"/>
  </si>
  <si>
    <t>・えん堤の建設事業・隧道の改修、維持・道路改修、復旧、維持</t>
    <rPh sb="3" eb="4">
      <t>テイ</t>
    </rPh>
    <rPh sb="5" eb="7">
      <t>ケンセツ</t>
    </rPh>
    <rPh sb="7" eb="9">
      <t>ジギョウ</t>
    </rPh>
    <rPh sb="10" eb="12">
      <t>ズイドウ</t>
    </rPh>
    <rPh sb="13" eb="15">
      <t>カイシュウ</t>
    </rPh>
    <rPh sb="16" eb="18">
      <t>イジ</t>
    </rPh>
    <rPh sb="19" eb="21">
      <t>ドウロ</t>
    </rPh>
    <rPh sb="21" eb="23">
      <t>カイシュウ</t>
    </rPh>
    <rPh sb="24" eb="26">
      <t>フッキュウ</t>
    </rPh>
    <rPh sb="27" eb="29">
      <t>イジ</t>
    </rPh>
    <phoneticPr fontId="64"/>
  </si>
  <si>
    <t>第一工事部（解体）</t>
    <rPh sb="0" eb="2">
      <t>ダイイチ</t>
    </rPh>
    <rPh sb="2" eb="4">
      <t>コウジ</t>
    </rPh>
    <rPh sb="4" eb="5">
      <t>ブ</t>
    </rPh>
    <rPh sb="6" eb="8">
      <t>カイタイ</t>
    </rPh>
    <phoneticPr fontId="64"/>
  </si>
  <si>
    <t>・鉄道、軌道の改修、復旧、維持・河川及び付属物の改修、復旧、</t>
    <rPh sb="1" eb="3">
      <t>テツドウ</t>
    </rPh>
    <rPh sb="4" eb="6">
      <t>キドウ</t>
    </rPh>
    <rPh sb="7" eb="9">
      <t>カイシュウ</t>
    </rPh>
    <rPh sb="10" eb="12">
      <t>フッキュウ</t>
    </rPh>
    <rPh sb="13" eb="15">
      <t>イジ</t>
    </rPh>
    <rPh sb="18" eb="19">
      <t>オヨ</t>
    </rPh>
    <rPh sb="20" eb="22">
      <t>フゾク</t>
    </rPh>
    <rPh sb="22" eb="23">
      <t>ブツ</t>
    </rPh>
    <rPh sb="24" eb="26">
      <t>カイシュウ</t>
    </rPh>
    <rPh sb="27" eb="29">
      <t>フッキュウ</t>
    </rPh>
    <phoneticPr fontId="64"/>
  </si>
  <si>
    <t>第二工事部（解体）</t>
    <rPh sb="0" eb="2">
      <t>ダイニ</t>
    </rPh>
    <rPh sb="2" eb="4">
      <t>コウジ</t>
    </rPh>
    <rPh sb="4" eb="5">
      <t>ブ</t>
    </rPh>
    <rPh sb="6" eb="8">
      <t>カイタイ</t>
    </rPh>
    <phoneticPr fontId="64"/>
  </si>
  <si>
    <t>　維持・貯水池、地面を掘り下げて設置するプール、水門・湾岸港湾</t>
    <rPh sb="1" eb="3">
      <t>イジ</t>
    </rPh>
    <rPh sb="8" eb="10">
      <t>ジメン</t>
    </rPh>
    <rPh sb="11" eb="12">
      <t>ホ</t>
    </rPh>
    <rPh sb="13" eb="14">
      <t>サ</t>
    </rPh>
    <rPh sb="16" eb="18">
      <t>セッチ</t>
    </rPh>
    <rPh sb="24" eb="26">
      <t>スイモン</t>
    </rPh>
    <phoneticPr fontId="64"/>
  </si>
  <si>
    <t>ＯＬＣ（解体）</t>
    <rPh sb="4" eb="6">
      <t>カイタイ</t>
    </rPh>
    <phoneticPr fontId="64"/>
  </si>
  <si>
    <t>　・河川の浚渫､干拓又は埋め立て事業</t>
    <phoneticPr fontId="64"/>
  </si>
  <si>
    <t>千葉工事部（解体）</t>
    <rPh sb="0" eb="2">
      <t>チバ</t>
    </rPh>
    <rPh sb="2" eb="4">
      <t>コウジ</t>
    </rPh>
    <rPh sb="4" eb="5">
      <t>ブ</t>
    </rPh>
    <rPh sb="6" eb="8">
      <t>カイタイ</t>
    </rPh>
    <phoneticPr fontId="64"/>
  </si>
  <si>
    <t>・造園・埋設管（開削・推進）・擁壁工事</t>
    <rPh sb="1" eb="3">
      <t>ゾウエン</t>
    </rPh>
    <rPh sb="4" eb="6">
      <t>マイセツ</t>
    </rPh>
    <rPh sb="6" eb="7">
      <t>カン</t>
    </rPh>
    <rPh sb="8" eb="9">
      <t>ヒラ</t>
    </rPh>
    <rPh sb="9" eb="10">
      <t>ケズ</t>
    </rPh>
    <rPh sb="11" eb="13">
      <t>スイシン</t>
    </rPh>
    <rPh sb="15" eb="17">
      <t>ヨウヘキ</t>
    </rPh>
    <rPh sb="17" eb="19">
      <t>コウジ</t>
    </rPh>
    <phoneticPr fontId="64"/>
  </si>
  <si>
    <t>同左単独工事等</t>
    <rPh sb="0" eb="1">
      <t>ドウ</t>
    </rPh>
    <rPh sb="1" eb="2">
      <t>サ</t>
    </rPh>
    <rPh sb="2" eb="4">
      <t>タンドク</t>
    </rPh>
    <rPh sb="4" eb="6">
      <t>コウジ</t>
    </rPh>
    <rPh sb="6" eb="7">
      <t>ナド</t>
    </rPh>
    <phoneticPr fontId="64"/>
  </si>
  <si>
    <t>設備部単独（さく井）</t>
    <rPh sb="0" eb="2">
      <t>セツビ</t>
    </rPh>
    <rPh sb="2" eb="3">
      <t>ブ</t>
    </rPh>
    <rPh sb="3" eb="5">
      <t>タンドク</t>
    </rPh>
    <rPh sb="8" eb="9">
      <t>イ</t>
    </rPh>
    <phoneticPr fontId="64"/>
  </si>
  <si>
    <t>・さく井事業</t>
    <rPh sb="3" eb="4">
      <t>イ</t>
    </rPh>
    <rPh sb="4" eb="6">
      <t>ジギョウ</t>
    </rPh>
    <phoneticPr fontId="64"/>
  </si>
  <si>
    <t>井戸、ボーリング調査</t>
    <rPh sb="0" eb="2">
      <t>イド</t>
    </rPh>
    <rPh sb="8" eb="10">
      <t>チョウサ</t>
    </rPh>
    <phoneticPr fontId="64"/>
  </si>
  <si>
    <t>設計部（点検・調査）</t>
    <rPh sb="0" eb="2">
      <t>セッケイ</t>
    </rPh>
    <rPh sb="2" eb="3">
      <t>ブ</t>
    </rPh>
    <rPh sb="4" eb="6">
      <t>テンケン</t>
    </rPh>
    <rPh sb="7" eb="9">
      <t>チョウサ</t>
    </rPh>
    <phoneticPr fontId="64"/>
  </si>
  <si>
    <t>・工作物の解体事業・その他の建設事業</t>
    <rPh sb="1" eb="3">
      <t>コウサク</t>
    </rPh>
    <rPh sb="3" eb="4">
      <t>ブツ</t>
    </rPh>
    <rPh sb="5" eb="7">
      <t>カイタイ</t>
    </rPh>
    <rPh sb="7" eb="9">
      <t>ジギョウ</t>
    </rPh>
    <rPh sb="12" eb="13">
      <t>タ</t>
    </rPh>
    <rPh sb="14" eb="16">
      <t>ケンセツ</t>
    </rPh>
    <rPh sb="16" eb="18">
      <t>ジギョウ</t>
    </rPh>
    <phoneticPr fontId="64"/>
  </si>
  <si>
    <t>解体工事（単独）</t>
    <rPh sb="0" eb="2">
      <t>カイタイ</t>
    </rPh>
    <rPh sb="2" eb="4">
      <t>コウジ</t>
    </rPh>
    <rPh sb="5" eb="7">
      <t>タンドク</t>
    </rPh>
    <phoneticPr fontId="64"/>
  </si>
  <si>
    <t>設計部（測量・設計業務）</t>
    <rPh sb="0" eb="2">
      <t>セッケイ</t>
    </rPh>
    <rPh sb="2" eb="3">
      <t>ブ</t>
    </rPh>
    <rPh sb="4" eb="6">
      <t>ソクリョウ</t>
    </rPh>
    <rPh sb="7" eb="9">
      <t>セッケイ</t>
    </rPh>
    <rPh sb="9" eb="11">
      <t>ギョウム</t>
    </rPh>
    <phoneticPr fontId="64"/>
  </si>
  <si>
    <t>ＡＣ・瑕疵工事</t>
    <rPh sb="3" eb="5">
      <t>カシ</t>
    </rPh>
    <rPh sb="5" eb="7">
      <t>コウジ</t>
    </rPh>
    <phoneticPr fontId="64"/>
  </si>
  <si>
    <t>（統合　２版）</t>
    <rPh sb="1" eb="3">
      <t>トウゴウ</t>
    </rPh>
    <rPh sb="5" eb="6">
      <t>ハン</t>
    </rPh>
    <phoneticPr fontId="3"/>
  </si>
  <si>
    <r>
      <t>記入説明要領</t>
    </r>
    <r>
      <rPr>
        <b/>
        <sz val="14"/>
        <color indexed="10"/>
        <rFont val="ＭＳ Ｐ明朝"/>
        <family val="1"/>
        <charset val="128"/>
      </rPr>
      <t>　（原稿ではありません）</t>
    </r>
    <rPh sb="0" eb="2">
      <t>キニュウ</t>
    </rPh>
    <rPh sb="2" eb="4">
      <t>セツメイ</t>
    </rPh>
    <rPh sb="4" eb="6">
      <t>ヨウリョウ</t>
    </rPh>
    <rPh sb="8" eb="10">
      <t>ゲンコウ</t>
    </rPh>
    <phoneticPr fontId="3"/>
  </si>
  <si>
    <t>（担当工事部）</t>
    <rPh sb="1" eb="3">
      <t>タントウ</t>
    </rPh>
    <rPh sb="3" eb="6">
      <t>コウジブ</t>
    </rPh>
    <phoneticPr fontId="3"/>
  </si>
  <si>
    <t>原稿：グループウエアーの建築本部（着工届・完了届）</t>
    <rPh sb="0" eb="2">
      <t>ゲンコウ</t>
    </rPh>
    <rPh sb="12" eb="14">
      <t>ケンチク</t>
    </rPh>
    <rPh sb="14" eb="16">
      <t>ホンブ</t>
    </rPh>
    <rPh sb="17" eb="19">
      <t>チャッコウ</t>
    </rPh>
    <rPh sb="19" eb="20">
      <t>トドケ</t>
    </rPh>
    <rPh sb="21" eb="23">
      <t>カンリョウ</t>
    </rPh>
    <rPh sb="23" eb="24">
      <t>トドケ</t>
    </rPh>
    <phoneticPr fontId="3"/>
  </si>
  <si>
    <t>＊</t>
    <phoneticPr fontId="3"/>
  </si>
  <si>
    <t>工事番号：工事番号の登録は工事事務担当が行う。</t>
    <rPh sb="0" eb="2">
      <t>コウジ</t>
    </rPh>
    <rPh sb="2" eb="4">
      <t>バンゴウ</t>
    </rPh>
    <rPh sb="5" eb="7">
      <t>コウジ</t>
    </rPh>
    <rPh sb="7" eb="9">
      <t>バンゴウ</t>
    </rPh>
    <rPh sb="10" eb="12">
      <t>トウロク</t>
    </rPh>
    <rPh sb="13" eb="15">
      <t>コウジ</t>
    </rPh>
    <rPh sb="15" eb="17">
      <t>ジム</t>
    </rPh>
    <rPh sb="17" eb="19">
      <t>タントウ</t>
    </rPh>
    <rPh sb="20" eb="21">
      <t>オコナ</t>
    </rPh>
    <phoneticPr fontId="3"/>
  </si>
  <si>
    <r>
      <t>※</t>
    </r>
    <r>
      <rPr>
        <sz val="11"/>
        <rFont val="ＭＳ Ｐ明朝"/>
        <family val="1"/>
        <charset val="128"/>
      </rPr>
      <t>二者択一による選択について</t>
    </r>
    <rPh sb="1" eb="3">
      <t>ニシャ</t>
    </rPh>
    <rPh sb="3" eb="5">
      <t>タクイツ</t>
    </rPh>
    <rPh sb="8" eb="10">
      <t>センタク</t>
    </rPh>
    <phoneticPr fontId="3"/>
  </si>
  <si>
    <t>（例）</t>
    <rPh sb="1" eb="2">
      <t>レイ</t>
    </rPh>
    <phoneticPr fontId="3"/>
  </si>
  <si>
    <r>
      <t>　　　　　　</t>
    </r>
    <r>
      <rPr>
        <sz val="9"/>
        <color indexed="53"/>
        <rFont val="ＭＳ Ｐ明朝"/>
        <family val="1"/>
        <charset val="128"/>
      </rPr>
      <t>枠の右上にボックスがあります</t>
    </r>
    <rPh sb="6" eb="7">
      <t>ワク</t>
    </rPh>
    <rPh sb="8" eb="10">
      <t>ミギウエ</t>
    </rPh>
    <phoneticPr fontId="3"/>
  </si>
  <si>
    <t>契約　</t>
    <rPh sb="0" eb="1">
      <t>チギリ</t>
    </rPh>
    <rPh sb="1" eb="2">
      <t>ヤク</t>
    </rPh>
    <phoneticPr fontId="3"/>
  </si>
  <si>
    <t>又は</t>
    <rPh sb="0" eb="1">
      <t>マタ</t>
    </rPh>
    <phoneticPr fontId="3"/>
  </si>
  <si>
    <t>予定</t>
    <rPh sb="0" eb="2">
      <t>ヨテイ</t>
    </rPh>
    <phoneticPr fontId="3"/>
  </si>
  <si>
    <t>←</t>
    <phoneticPr fontId="3"/>
  </si>
  <si>
    <t>工期：契約が済んでいる時は契約工期を、未契約の時は予定工期を記入する。</t>
    <rPh sb="0" eb="2">
      <t>コウキ</t>
    </rPh>
    <rPh sb="3" eb="5">
      <t>ケイヤク</t>
    </rPh>
    <rPh sb="6" eb="7">
      <t>ス</t>
    </rPh>
    <rPh sb="11" eb="12">
      <t>トキ</t>
    </rPh>
    <rPh sb="13" eb="15">
      <t>ケイヤク</t>
    </rPh>
    <rPh sb="15" eb="17">
      <t>コウキ</t>
    </rPh>
    <rPh sb="19" eb="22">
      <t>ミケイヤク</t>
    </rPh>
    <rPh sb="23" eb="24">
      <t>トキ</t>
    </rPh>
    <rPh sb="25" eb="27">
      <t>ヨテイ</t>
    </rPh>
    <rPh sb="27" eb="29">
      <t>コウキ</t>
    </rPh>
    <rPh sb="30" eb="32">
      <t>キニュウ</t>
    </rPh>
    <phoneticPr fontId="3"/>
  </si>
  <si>
    <t xml:space="preserve">         予定工期を記入する時は右欄に根拠を記載する。（記載例:受注工事引継書・工事発注内示書・議事録等）</t>
    <rPh sb="9" eb="11">
      <t>ヨテイ</t>
    </rPh>
    <rPh sb="11" eb="13">
      <t>コウキ</t>
    </rPh>
    <rPh sb="14" eb="16">
      <t>キニュウ</t>
    </rPh>
    <rPh sb="18" eb="19">
      <t>トキ</t>
    </rPh>
    <rPh sb="20" eb="21">
      <t>ミギ</t>
    </rPh>
    <rPh sb="21" eb="22">
      <t>ラン</t>
    </rPh>
    <rPh sb="23" eb="25">
      <t>コンキョ</t>
    </rPh>
    <rPh sb="26" eb="28">
      <t>キサイ</t>
    </rPh>
    <rPh sb="32" eb="34">
      <t>キサイ</t>
    </rPh>
    <rPh sb="34" eb="35">
      <t>レイ</t>
    </rPh>
    <rPh sb="36" eb="38">
      <t>ジュチュウ</t>
    </rPh>
    <rPh sb="38" eb="40">
      <t>コウジ</t>
    </rPh>
    <rPh sb="40" eb="42">
      <t>ヒキツ</t>
    </rPh>
    <rPh sb="42" eb="43">
      <t>ショ</t>
    </rPh>
    <rPh sb="44" eb="46">
      <t>コウジ</t>
    </rPh>
    <rPh sb="46" eb="48">
      <t>ハッチュウ</t>
    </rPh>
    <rPh sb="48" eb="50">
      <t>ナイジ</t>
    </rPh>
    <rPh sb="50" eb="51">
      <t>ショ</t>
    </rPh>
    <rPh sb="52" eb="55">
      <t>ギジロク</t>
    </rPh>
    <rPh sb="55" eb="56">
      <t>トウ</t>
    </rPh>
    <phoneticPr fontId="3"/>
  </si>
  <si>
    <t>年</t>
    <rPh sb="0" eb="1">
      <t>ネン</t>
    </rPh>
    <phoneticPr fontId="3"/>
  </si>
  <si>
    <t>月</t>
    <rPh sb="0" eb="1">
      <t>ツキ</t>
    </rPh>
    <phoneticPr fontId="3"/>
  </si>
  <si>
    <t>日</t>
    <rPh sb="0" eb="1">
      <t>ヒ</t>
    </rPh>
    <phoneticPr fontId="3"/>
  </si>
  <si>
    <t>着工年月日:現地で工事を始動した日を記入する。（仮設工事含）</t>
    <rPh sb="0" eb="2">
      <t>チャッコウ</t>
    </rPh>
    <rPh sb="2" eb="5">
      <t>ネンガッピ</t>
    </rPh>
    <rPh sb="6" eb="8">
      <t>ゲンチ</t>
    </rPh>
    <rPh sb="9" eb="11">
      <t>コウジ</t>
    </rPh>
    <rPh sb="12" eb="14">
      <t>シドウ</t>
    </rPh>
    <rPh sb="16" eb="17">
      <t>ヒ</t>
    </rPh>
    <rPh sb="18" eb="20">
      <t>キニュウ</t>
    </rPh>
    <rPh sb="24" eb="26">
      <t>カセツ</t>
    </rPh>
    <rPh sb="26" eb="28">
      <t>コウジ</t>
    </rPh>
    <rPh sb="28" eb="29">
      <t>フク</t>
    </rPh>
    <phoneticPr fontId="3"/>
  </si>
  <si>
    <t>製品の特性情報があれば記入のこと</t>
    <rPh sb="0" eb="2">
      <t>セイヒン</t>
    </rPh>
    <rPh sb="3" eb="5">
      <t>トクセイ</t>
    </rPh>
    <rPh sb="5" eb="7">
      <t>ジョウホウ</t>
    </rPh>
    <rPh sb="11" eb="13">
      <t>キニュウ</t>
    </rPh>
    <phoneticPr fontId="3"/>
  </si>
  <si>
    <t>￥</t>
    <phoneticPr fontId="3"/>
  </si>
  <si>
    <t>要　･　不要</t>
  </si>
  <si>
    <t>一括有期　・　有期事業</t>
  </si>
  <si>
    <t>１．品質・環境マネジメントシステム　（部長目標・方針による活動）</t>
    <rPh sb="19" eb="21">
      <t>ブチョウ</t>
    </rPh>
    <rPh sb="21" eb="23">
      <t>モクヒョウ</t>
    </rPh>
    <rPh sb="24" eb="26">
      <t>ホウシン</t>
    </rPh>
    <rPh sb="29" eb="31">
      <t>カツドウ</t>
    </rPh>
    <phoneticPr fontId="3"/>
  </si>
  <si>
    <t>・</t>
    <phoneticPr fontId="3"/>
  </si>
  <si>
    <r>
      <t>１．</t>
    </r>
    <r>
      <rPr>
        <sz val="10"/>
        <color indexed="8"/>
        <rFont val="ＭＳ Ｐ明朝"/>
        <family val="1"/>
        <charset val="128"/>
      </rPr>
      <t>□　運用　　工事請負金額５千万以上の工事</t>
    </r>
    <rPh sb="4" eb="6">
      <t>ウンヨウ</t>
    </rPh>
    <rPh sb="20" eb="22">
      <t>コウジ</t>
    </rPh>
    <phoneticPr fontId="3"/>
  </si>
  <si>
    <t>１．品質・環境マネジメントシステム、等</t>
    <rPh sb="2" eb="4">
      <t>ヒンシツ</t>
    </rPh>
    <rPh sb="5" eb="7">
      <t>カンキョウ</t>
    </rPh>
    <rPh sb="18" eb="19">
      <t>トウ</t>
    </rPh>
    <phoneticPr fontId="3"/>
  </si>
  <si>
    <t>（Ａ）品質・工程・環境・安全・管理上で重要な工事</t>
    <rPh sb="3" eb="5">
      <t>ヒンシツ</t>
    </rPh>
    <rPh sb="6" eb="8">
      <t>コウテイ</t>
    </rPh>
    <rPh sb="9" eb="11">
      <t>カンキョウ</t>
    </rPh>
    <rPh sb="12" eb="14">
      <t>アンゼン</t>
    </rPh>
    <rPh sb="15" eb="17">
      <t>カンリ</t>
    </rPh>
    <rPh sb="17" eb="18">
      <t>ジョウ</t>
    </rPh>
    <rPh sb="19" eb="21">
      <t>ジュウヨウ</t>
    </rPh>
    <rPh sb="22" eb="24">
      <t>コウジ</t>
    </rPh>
    <phoneticPr fontId="3"/>
  </si>
  <si>
    <t>（Ｂ）：比較的小規模な建物、及び重大な品質、工程、環境、安全での問題が少ない</t>
    <rPh sb="4" eb="7">
      <t>ヒカクテキ</t>
    </rPh>
    <rPh sb="7" eb="8">
      <t>ショウ</t>
    </rPh>
    <rPh sb="8" eb="10">
      <t>キボ</t>
    </rPh>
    <rPh sb="11" eb="13">
      <t>タテモノ</t>
    </rPh>
    <rPh sb="14" eb="15">
      <t>オヨ</t>
    </rPh>
    <rPh sb="16" eb="18">
      <t>ジュウダイ</t>
    </rPh>
    <rPh sb="19" eb="21">
      <t>ヒンシツ</t>
    </rPh>
    <rPh sb="22" eb="24">
      <t>コウテイ</t>
    </rPh>
    <rPh sb="25" eb="27">
      <t>カンキョウ</t>
    </rPh>
    <rPh sb="28" eb="30">
      <t>アンゼン</t>
    </rPh>
    <rPh sb="32" eb="34">
      <t>モンダイ</t>
    </rPh>
    <rPh sb="35" eb="36">
      <t>スク</t>
    </rPh>
    <phoneticPr fontId="3"/>
  </si>
  <si>
    <t>（１億以上の工事で本部検討指示指示による）</t>
    <rPh sb="2" eb="3">
      <t>オク</t>
    </rPh>
    <rPh sb="3" eb="5">
      <t>イジョウ</t>
    </rPh>
    <rPh sb="6" eb="8">
      <t>コウジ</t>
    </rPh>
    <rPh sb="9" eb="11">
      <t>ホンブ</t>
    </rPh>
    <rPh sb="11" eb="13">
      <t>ケントウ</t>
    </rPh>
    <rPh sb="13" eb="15">
      <t>シジ</t>
    </rPh>
    <rPh sb="15" eb="17">
      <t>シジ</t>
    </rPh>
    <phoneticPr fontId="3"/>
  </si>
  <si>
    <t>（Ｂ）：既存建物での増改築（建築・電気・設備・機械設備）工事・解体工事等</t>
    <rPh sb="4" eb="6">
      <t>キゾン</t>
    </rPh>
    <rPh sb="6" eb="8">
      <t>タテモノ</t>
    </rPh>
    <rPh sb="10" eb="13">
      <t>ゾウカイチク</t>
    </rPh>
    <rPh sb="14" eb="16">
      <t>ケンチク</t>
    </rPh>
    <rPh sb="17" eb="19">
      <t>デンキ</t>
    </rPh>
    <rPh sb="20" eb="22">
      <t>セツビ</t>
    </rPh>
    <rPh sb="23" eb="25">
      <t>キカイ</t>
    </rPh>
    <rPh sb="25" eb="27">
      <t>セツビ</t>
    </rPh>
    <rPh sb="28" eb="30">
      <t>コウジ</t>
    </rPh>
    <rPh sb="31" eb="33">
      <t>カイタイ</t>
    </rPh>
    <rPh sb="33" eb="35">
      <t>コウジ</t>
    </rPh>
    <rPh sb="35" eb="36">
      <t>トウ</t>
    </rPh>
    <phoneticPr fontId="3"/>
  </si>
  <si>
    <t>　　　　↑　※二者択一による選択について</t>
    <rPh sb="7" eb="9">
      <t>ニシャ</t>
    </rPh>
    <rPh sb="9" eb="11">
      <t>タクイツ</t>
    </rPh>
    <rPh sb="14" eb="16">
      <t>センタク</t>
    </rPh>
    <phoneticPr fontId="3"/>
  </si>
  <si>
    <t>官庁工事（Ａ）</t>
    <rPh sb="0" eb="2">
      <t>カンチョウ</t>
    </rPh>
    <rPh sb="2" eb="4">
      <t>コウジ</t>
    </rPh>
    <phoneticPr fontId="3"/>
  </si>
  <si>
    <t>（５千万以上の工事で本部検討指示による）　・　（住宅工事・営繕工事：年度毎計画でも可）</t>
    <rPh sb="2" eb="4">
      <t>センマン</t>
    </rPh>
    <rPh sb="4" eb="6">
      <t>イジョウ</t>
    </rPh>
    <rPh sb="7" eb="9">
      <t>コウジ</t>
    </rPh>
    <rPh sb="10" eb="12">
      <t>ホンブ</t>
    </rPh>
    <rPh sb="12" eb="14">
      <t>ケントウ</t>
    </rPh>
    <rPh sb="14" eb="16">
      <t>シジ</t>
    </rPh>
    <rPh sb="24" eb="26">
      <t>ジュウタク</t>
    </rPh>
    <rPh sb="26" eb="28">
      <t>コウジ</t>
    </rPh>
    <rPh sb="29" eb="31">
      <t>エイゼン</t>
    </rPh>
    <rPh sb="31" eb="33">
      <t>コウジ</t>
    </rPh>
    <rPh sb="34" eb="36">
      <t>ネンド</t>
    </rPh>
    <rPh sb="36" eb="37">
      <t>マイ</t>
    </rPh>
    <rPh sb="37" eb="39">
      <t>ケイカク</t>
    </rPh>
    <rPh sb="41" eb="42">
      <t>カ</t>
    </rPh>
    <phoneticPr fontId="3"/>
  </si>
  <si>
    <r>
      <t>　　　　　　（</t>
    </r>
    <r>
      <rPr>
        <sz val="10"/>
        <color indexed="53"/>
        <rFont val="ＭＳ Ｐ明朝"/>
        <family val="1"/>
        <charset val="128"/>
      </rPr>
      <t>枠の右上にボックスがあります）</t>
    </r>
    <rPh sb="7" eb="8">
      <t>ワク</t>
    </rPh>
    <rPh sb="9" eb="11">
      <t>ミギウエ</t>
    </rPh>
    <phoneticPr fontId="3"/>
  </si>
  <si>
    <r>
      <t>２．</t>
    </r>
    <r>
      <rPr>
        <sz val="10"/>
        <rFont val="ＭＳ Ｐ明朝"/>
        <family val="1"/>
        <charset val="128"/>
      </rPr>
      <t>□　工事登録　５千万以下の工事</t>
    </r>
    <r>
      <rPr>
        <sz val="8"/>
        <rFont val="ＭＳ Ｐ明朝"/>
        <family val="1"/>
        <charset val="128"/>
      </rPr>
      <t>（但し工事部長は品質・環境・工程・安全に重要な問題がある場合は（Ｂ）による管理を指示：（例）解体工事・石綿処理工事）</t>
    </r>
    <rPh sb="10" eb="11">
      <t>セン</t>
    </rPh>
    <rPh sb="11" eb="12">
      <t>マン</t>
    </rPh>
    <rPh sb="12" eb="14">
      <t>イカ</t>
    </rPh>
    <rPh sb="15" eb="17">
      <t>コウジ</t>
    </rPh>
    <rPh sb="18" eb="19">
      <t>タダ</t>
    </rPh>
    <rPh sb="20" eb="22">
      <t>コウジ</t>
    </rPh>
    <rPh sb="22" eb="24">
      <t>ブチョウ</t>
    </rPh>
    <rPh sb="25" eb="27">
      <t>ヒンシツ</t>
    </rPh>
    <rPh sb="28" eb="30">
      <t>カンキョウ</t>
    </rPh>
    <rPh sb="31" eb="33">
      <t>コウテイ</t>
    </rPh>
    <rPh sb="34" eb="36">
      <t>アンゼン</t>
    </rPh>
    <rPh sb="37" eb="39">
      <t>ジュウヨウ</t>
    </rPh>
    <rPh sb="40" eb="42">
      <t>モンダイ</t>
    </rPh>
    <rPh sb="45" eb="47">
      <t>バアイ</t>
    </rPh>
    <rPh sb="54" eb="56">
      <t>カンリ</t>
    </rPh>
    <rPh sb="57" eb="59">
      <t>シジ</t>
    </rPh>
    <rPh sb="61" eb="62">
      <t>レイ</t>
    </rPh>
    <rPh sb="63" eb="65">
      <t>カイタイ</t>
    </rPh>
    <rPh sb="65" eb="67">
      <t>コウジ</t>
    </rPh>
    <rPh sb="68" eb="70">
      <t>セキメン</t>
    </rPh>
    <rPh sb="70" eb="72">
      <t>ショリ</t>
    </rPh>
    <rPh sb="72" eb="74">
      <t>コウジ</t>
    </rPh>
    <phoneticPr fontId="3"/>
  </si>
  <si>
    <t>※（小工事での施工計画書にあたります）</t>
    <rPh sb="2" eb="5">
      <t>ショウコウジ</t>
    </rPh>
    <rPh sb="7" eb="9">
      <t>セコウ</t>
    </rPh>
    <rPh sb="9" eb="12">
      <t>ケイカクショ</t>
    </rPh>
    <phoneticPr fontId="3"/>
  </si>
  <si>
    <t>(2.による品質・環境活動）　工事着手時に内外コミュニケイションの取り組み計画がある場合は記入</t>
    <rPh sb="6" eb="8">
      <t>ヒンシツ</t>
    </rPh>
    <rPh sb="9" eb="11">
      <t>カンキョウ</t>
    </rPh>
    <rPh sb="11" eb="13">
      <t>カツドウ</t>
    </rPh>
    <rPh sb="15" eb="17">
      <t>コウジ</t>
    </rPh>
    <rPh sb="17" eb="19">
      <t>チャクシュ</t>
    </rPh>
    <rPh sb="19" eb="20">
      <t>ドキ</t>
    </rPh>
    <rPh sb="21" eb="23">
      <t>ナイガイ</t>
    </rPh>
    <rPh sb="33" eb="34">
      <t>ト</t>
    </rPh>
    <rPh sb="35" eb="36">
      <t>ク</t>
    </rPh>
    <rPh sb="37" eb="39">
      <t>ケイカク</t>
    </rPh>
    <rPh sb="42" eb="44">
      <t>バアイ</t>
    </rPh>
    <rPh sb="45" eb="47">
      <t>キニュウ</t>
    </rPh>
    <phoneticPr fontId="3"/>
  </si>
  <si>
    <t>顧客要求事項</t>
    <rPh sb="0" eb="2">
      <t>コキャク</t>
    </rPh>
    <rPh sb="2" eb="4">
      <t>ヨウキュウ</t>
    </rPh>
    <rPh sb="4" eb="6">
      <t>ジコウ</t>
    </rPh>
    <phoneticPr fontId="3"/>
  </si>
  <si>
    <t>（品質・環境・工程・安全）</t>
    <rPh sb="1" eb="3">
      <t>ヒンシツ</t>
    </rPh>
    <rPh sb="4" eb="6">
      <t>カンキョウ</t>
    </rPh>
    <rPh sb="7" eb="9">
      <t>コウテイ</t>
    </rPh>
    <rPh sb="10" eb="12">
      <t>アンゼン</t>
    </rPh>
    <phoneticPr fontId="3"/>
  </si>
  <si>
    <t>本部：施工検討会・施工計画会議・中間検査・最終検査・顧客検査・施工要領書・作業手順書</t>
    <rPh sb="0" eb="2">
      <t>ホンブ</t>
    </rPh>
    <rPh sb="3" eb="5">
      <t>セコウ</t>
    </rPh>
    <rPh sb="5" eb="8">
      <t>ケントウカイ</t>
    </rPh>
    <rPh sb="9" eb="11">
      <t>セコウ</t>
    </rPh>
    <rPh sb="11" eb="13">
      <t>ケイカク</t>
    </rPh>
    <rPh sb="13" eb="15">
      <t>カイギ</t>
    </rPh>
    <rPh sb="31" eb="33">
      <t>セコウ</t>
    </rPh>
    <rPh sb="33" eb="35">
      <t>ヨウリョウ</t>
    </rPh>
    <rPh sb="35" eb="36">
      <t>ショ</t>
    </rPh>
    <rPh sb="37" eb="39">
      <t>サギョウ</t>
    </rPh>
    <rPh sb="39" eb="42">
      <t>テジュンショ</t>
    </rPh>
    <phoneticPr fontId="3"/>
  </si>
  <si>
    <t>石綿事前調査報告（解体工事：床面積・80ｍ2以上、改修工事：請負代金・100万円以上）</t>
    <phoneticPr fontId="3"/>
  </si>
  <si>
    <t>産業廃棄物適正処理：プロジェクト毎に委託契約を基本とする。工事種別規模等により別紙建築本部での産業廃棄物委託契約（小工事）を選択。（＊要協議）</t>
    <rPh sb="0" eb="2">
      <t>サンギョウ</t>
    </rPh>
    <rPh sb="2" eb="5">
      <t>ハイキブツ</t>
    </rPh>
    <rPh sb="5" eb="7">
      <t>テキセイ</t>
    </rPh>
    <rPh sb="7" eb="9">
      <t>ショリ</t>
    </rPh>
    <rPh sb="16" eb="17">
      <t>マイ</t>
    </rPh>
    <rPh sb="18" eb="20">
      <t>イタク</t>
    </rPh>
    <rPh sb="20" eb="22">
      <t>ケイヤク</t>
    </rPh>
    <rPh sb="23" eb="25">
      <t>キホン</t>
    </rPh>
    <rPh sb="29" eb="31">
      <t>コウジ</t>
    </rPh>
    <rPh sb="31" eb="33">
      <t>シュベツ</t>
    </rPh>
    <rPh sb="33" eb="35">
      <t>キボ</t>
    </rPh>
    <rPh sb="35" eb="36">
      <t>トウ</t>
    </rPh>
    <rPh sb="39" eb="41">
      <t>ベッシ</t>
    </rPh>
    <rPh sb="47" eb="49">
      <t>サンギョウ</t>
    </rPh>
    <rPh sb="49" eb="52">
      <t>ハイキブツ</t>
    </rPh>
    <rPh sb="52" eb="54">
      <t>イタク</t>
    </rPh>
    <rPh sb="54" eb="56">
      <t>ケイヤク</t>
    </rPh>
    <rPh sb="62" eb="64">
      <t>センタク</t>
    </rPh>
    <rPh sb="67" eb="68">
      <t>ヨウ</t>
    </rPh>
    <rPh sb="68" eb="70">
      <t>キョウギ</t>
    </rPh>
    <phoneticPr fontId="3"/>
  </si>
  <si>
    <t>外部コミュニｹーション：法規制への対応（建設廃棄物委託契約・リサイクル法届出・労働安全衛生）</t>
    <rPh sb="0" eb="2">
      <t>ガイブ</t>
    </rPh>
    <rPh sb="12" eb="14">
      <t>ホウキ</t>
    </rPh>
    <rPh sb="14" eb="15">
      <t>セイ</t>
    </rPh>
    <rPh sb="17" eb="19">
      <t>タイオウ</t>
    </rPh>
    <rPh sb="20" eb="22">
      <t>ケンセツ</t>
    </rPh>
    <rPh sb="22" eb="25">
      <t>ハイキブツ</t>
    </rPh>
    <rPh sb="25" eb="27">
      <t>イタク</t>
    </rPh>
    <rPh sb="27" eb="29">
      <t>ケイヤク</t>
    </rPh>
    <rPh sb="35" eb="36">
      <t>ホウ</t>
    </rPh>
    <rPh sb="36" eb="38">
      <t>トドケデ</t>
    </rPh>
    <rPh sb="39" eb="41">
      <t>ロウドウ</t>
    </rPh>
    <rPh sb="41" eb="43">
      <t>アンゼン</t>
    </rPh>
    <rPh sb="43" eb="45">
      <t>エイセイ</t>
    </rPh>
    <phoneticPr fontId="3"/>
  </si>
  <si>
    <t>備考</t>
    <rPh sb="0" eb="2">
      <t>ビコウ</t>
    </rPh>
    <phoneticPr fontId="3"/>
  </si>
  <si>
    <t>顧客情報・本部指示事項（担当工事部長・工務担当・管理担当）・行政、その他情報</t>
    <rPh sb="0" eb="2">
      <t>コキャク</t>
    </rPh>
    <rPh sb="2" eb="4">
      <t>ジョウホウ</t>
    </rPh>
    <rPh sb="5" eb="7">
      <t>ホンブ</t>
    </rPh>
    <rPh sb="7" eb="9">
      <t>シジ</t>
    </rPh>
    <rPh sb="9" eb="11">
      <t>ジコウ</t>
    </rPh>
    <rPh sb="12" eb="14">
      <t>タントウ</t>
    </rPh>
    <rPh sb="14" eb="16">
      <t>コウジ</t>
    </rPh>
    <rPh sb="16" eb="18">
      <t>ブチョウ</t>
    </rPh>
    <rPh sb="19" eb="21">
      <t>コウム</t>
    </rPh>
    <rPh sb="21" eb="23">
      <t>タントウ</t>
    </rPh>
    <rPh sb="24" eb="26">
      <t>カンリ</t>
    </rPh>
    <rPh sb="26" eb="28">
      <t>タントウ</t>
    </rPh>
    <rPh sb="30" eb="32">
      <t>ギョウセイ</t>
    </rPh>
    <rPh sb="35" eb="36">
      <t>タ</t>
    </rPh>
    <rPh sb="36" eb="38">
      <t>ジョウホウ</t>
    </rPh>
    <phoneticPr fontId="3"/>
  </si>
  <si>
    <t>品質・環境・安全等で指示がある時は記入</t>
    <rPh sb="0" eb="2">
      <t>ヒンシツ</t>
    </rPh>
    <rPh sb="3" eb="5">
      <t>カンキョウ</t>
    </rPh>
    <rPh sb="6" eb="8">
      <t>アンゼン</t>
    </rPh>
    <rPh sb="8" eb="9">
      <t>トウ</t>
    </rPh>
    <rPh sb="10" eb="12">
      <t>シジ</t>
    </rPh>
    <rPh sb="15" eb="16">
      <t>トキ</t>
    </rPh>
    <rPh sb="17" eb="19">
      <t>キニュウ</t>
    </rPh>
    <phoneticPr fontId="3"/>
  </si>
  <si>
    <t>□　実行予算提出期限 　　　　年　　　月　　　日</t>
    <rPh sb="2" eb="4">
      <t>ジッコウ</t>
    </rPh>
    <rPh sb="4" eb="6">
      <t>ヨサン</t>
    </rPh>
    <rPh sb="6" eb="8">
      <t>テイシュツ</t>
    </rPh>
    <rPh sb="8" eb="10">
      <t>キゲン</t>
    </rPh>
    <rPh sb="15" eb="16">
      <t>ネン</t>
    </rPh>
    <rPh sb="19" eb="20">
      <t>ガツ</t>
    </rPh>
    <rPh sb="23" eb="24">
      <t>ニチ</t>
    </rPh>
    <phoneticPr fontId="3"/>
  </si>
  <si>
    <t>□　該当無し</t>
    <rPh sb="2" eb="4">
      <t>ガイトウ</t>
    </rPh>
    <rPh sb="4" eb="5">
      <t>ナ</t>
    </rPh>
    <phoneticPr fontId="3"/>
  </si>
  <si>
    <t>入力</t>
    <rPh sb="0" eb="2">
      <t>ニュウリョク</t>
    </rPh>
    <phoneticPr fontId="3"/>
  </si>
  <si>
    <t>営業：回覧時コピー保存</t>
    <rPh sb="0" eb="2">
      <t>エイギョウ</t>
    </rPh>
    <rPh sb="3" eb="5">
      <t>カイラン</t>
    </rPh>
    <rPh sb="5" eb="6">
      <t>ドキ</t>
    </rPh>
    <rPh sb="9" eb="11">
      <t>ホゾン</t>
    </rPh>
    <phoneticPr fontId="3"/>
  </si>
  <si>
    <t>改定日　2023.2.1</t>
  </si>
  <si>
    <t>選択してください</t>
    <rPh sb="0" eb="2">
      <t>センタク</t>
    </rPh>
    <phoneticPr fontId="3"/>
  </si>
  <si>
    <t>　　　 -</t>
    <phoneticPr fontId="3"/>
  </si>
  <si>
    <t>ヶ月</t>
    <phoneticPr fontId="3"/>
  </si>
  <si>
    <t>不要</t>
    <rPh sb="0" eb="2">
      <t>フヨウ</t>
    </rPh>
    <phoneticPr fontId="3"/>
  </si>
  <si>
    <t>一括有期</t>
    <rPh sb="0" eb="2">
      <t>イッカツ</t>
    </rPh>
    <rPh sb="2" eb="4">
      <t>ユウキ</t>
    </rPh>
    <phoneticPr fontId="3"/>
  </si>
  <si>
    <t>有期事業</t>
    <rPh sb="0" eb="2">
      <t>ユウキ</t>
    </rPh>
    <rPh sb="2" eb="4">
      <t>ジギョウ</t>
    </rPh>
    <phoneticPr fontId="3"/>
  </si>
  <si>
    <t>　</t>
  </si>
  <si>
    <t xml:space="preserve"> →2024/8/1　工事内容で事業種を選択して下さい</t>
    <rPh sb="11" eb="13">
      <t>コウジ</t>
    </rPh>
    <rPh sb="13" eb="15">
      <t>ナイヨウ</t>
    </rPh>
    <rPh sb="16" eb="18">
      <t>ジギョウ</t>
    </rPh>
    <rPh sb="18" eb="19">
      <t>シュ</t>
    </rPh>
    <rPh sb="20" eb="22">
      <t>センタク</t>
    </rPh>
    <rPh sb="24" eb="25">
      <t>クダ</t>
    </rPh>
    <phoneticPr fontId="3"/>
  </si>
  <si>
    <t xml:space="preserve"> →2024/8/1　入力日付を削除しました。</t>
    <rPh sb="11" eb="13">
      <t>ニュウリョク</t>
    </rPh>
    <rPh sb="13" eb="15">
      <t>ヒヅケ</t>
    </rPh>
    <rPh sb="16" eb="18">
      <t>サクジョ</t>
    </rPh>
    <phoneticPr fontId="3"/>
  </si>
  <si>
    <t xml:space="preserve"> →2023/2/15 追記項目</t>
    <rPh sb="12" eb="14">
      <t>ツイキ</t>
    </rPh>
    <rPh sb="14" eb="16">
      <t>コウモク</t>
    </rPh>
    <phoneticPr fontId="3"/>
  </si>
  <si>
    <t>□　実行予算提出期限 　　　　　　　年　　　月　　　日</t>
    <rPh sb="2" eb="4">
      <t>ジッコウ</t>
    </rPh>
    <rPh sb="4" eb="6">
      <t>ヨサン</t>
    </rPh>
    <rPh sb="6" eb="8">
      <t>テイシュツ</t>
    </rPh>
    <rPh sb="8" eb="10">
      <t>キゲン</t>
    </rPh>
    <rPh sb="18" eb="19">
      <t>ネン</t>
    </rPh>
    <rPh sb="22" eb="23">
      <t>ガツ</t>
    </rPh>
    <rPh sb="26" eb="27">
      <t>ニチ</t>
    </rPh>
    <phoneticPr fontId="3"/>
  </si>
  <si>
    <t>改定日　2024.08.01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</si>
</sst>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quot;¥&quot;\-#,##0"/>
    <numFmt numFmtId="176" formatCode="#,##0_ "/>
    <numFmt numFmtId="177" formatCode="#,##0;&quot;▲ &quot;#,##0"/>
    <numFmt numFmtId="178" formatCode="0.0%"/>
    <numFmt numFmtId="179" formatCode="#,##0;\-#,##0;&quot;-&quot;"/>
    <numFmt numFmtId="180" formatCode="#,##0.0;[Red]\-#,##0.0"/>
    <numFmt numFmtId="181" formatCode="#,##0.00&quot;㎡&quot;"/>
    <numFmt numFmtId="182" formatCode="#,##0.00&quot;坪&quot;"/>
    <numFmt numFmtId="183" formatCode="#,##0_);[Red]\(#,##0\)"/>
    <numFmt numFmtId="184" formatCode="#,##0.00;&quot;▲ &quot;#,##0.00"/>
    <numFmt numFmtId="185" formatCode="[$-411]ggge&quot;年&quot;m&quot;月&quot;d&quot;日&quot;;@"/>
    <numFmt numFmtId="186" formatCode="m/d;@"/>
    <numFmt numFmtId="187" formatCode="#,##0.00_);[Red]\(#,##0.00\)"/>
    <numFmt numFmtId="188" formatCode="yyyy&quot;年&quot;m&quot;月&quot;d&quot;日&quot;;@"/>
    <numFmt numFmtId="189" formatCode="[$-F800]dddd\,\ mmmm\ dd\,\ yyyy"/>
    <numFmt numFmtId="190" formatCode="yyyy&quot;　年　&quot;m&quot;　月　&quot;d&quot;　日　&quot;;@"/>
    <numFmt numFmtId="191" formatCode="&quot;¥&quot;#,##0_ "/>
  </numFmts>
  <fonts count="7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2"/>
      <name val="ＭＳ Ｐ明朝"/>
      <family val="1"/>
      <charset val="128"/>
    </font>
    <font>
      <b/>
      <sz val="11"/>
      <name val="ＭＳ Ｐ明朝"/>
      <family val="1"/>
      <charset val="128"/>
    </font>
    <font>
      <sz val="18"/>
      <name val="ＭＳ Ｐ明朝"/>
      <family val="1"/>
      <charset val="128"/>
    </font>
    <font>
      <b/>
      <sz val="18"/>
      <name val="ＭＳ Ｐ明朝"/>
      <family val="1"/>
      <charset val="128"/>
    </font>
    <font>
      <b/>
      <sz val="12"/>
      <name val="ＭＳ Ｐ明朝"/>
      <family val="1"/>
      <charset val="128"/>
    </font>
    <font>
      <sz val="10"/>
      <name val="ＭＳ Ｐゴシック"/>
      <family val="3"/>
      <charset val="128"/>
    </font>
    <font>
      <sz val="11"/>
      <name val="明朝"/>
      <family val="1"/>
      <charset val="128"/>
    </font>
    <font>
      <b/>
      <sz val="11"/>
      <color indexed="10"/>
      <name val="ＭＳ Ｐ明朝"/>
      <family val="1"/>
      <charset val="128"/>
    </font>
    <font>
      <b/>
      <sz val="14"/>
      <color indexed="10"/>
      <name val="ＭＳ Ｐ明朝"/>
      <family val="1"/>
      <charset val="128"/>
    </font>
    <font>
      <sz val="9"/>
      <name val="ＭＳ Ｐ明朝"/>
      <family val="1"/>
      <charset val="128"/>
    </font>
    <font>
      <sz val="12"/>
      <name val="ＭＳ Ｐゴシック"/>
      <family val="3"/>
      <charset val="128"/>
    </font>
    <font>
      <sz val="14"/>
      <name val="ＭＳ 明朝"/>
      <family val="1"/>
      <charset val="128"/>
    </font>
    <font>
      <sz val="12"/>
      <name val="ＭＳ 明朝"/>
      <family val="1"/>
      <charset val="128"/>
    </font>
    <font>
      <sz val="14"/>
      <name val="ＭＳ Ｐゴシック"/>
      <family val="3"/>
      <charset val="128"/>
    </font>
    <font>
      <sz val="11"/>
      <name val="ＭＳ 明朝"/>
      <family val="1"/>
      <charset val="128"/>
    </font>
    <font>
      <sz val="6"/>
      <name val="ＭＳ Ｐ明朝"/>
      <family val="1"/>
      <charset val="128"/>
    </font>
    <font>
      <b/>
      <sz val="8"/>
      <name val="ＭＳ Ｐ明朝"/>
      <family val="1"/>
      <charset val="128"/>
    </font>
    <font>
      <b/>
      <sz val="18"/>
      <color indexed="10"/>
      <name val="ＭＳ Ｐ明朝"/>
      <family val="1"/>
      <charset val="128"/>
    </font>
    <font>
      <b/>
      <sz val="16"/>
      <color indexed="10"/>
      <name val="ＭＳ Ｐ明朝"/>
      <family val="1"/>
      <charset val="128"/>
    </font>
    <font>
      <b/>
      <sz val="16"/>
      <color indexed="10"/>
      <name val="ＭＳ Ｐゴシック"/>
      <family val="3"/>
      <charset val="128"/>
    </font>
    <font>
      <sz val="12"/>
      <color indexed="10"/>
      <name val="ＭＳ Ｐ明朝"/>
      <family val="1"/>
      <charset val="128"/>
    </font>
    <font>
      <sz val="11"/>
      <color indexed="10"/>
      <name val="ＭＳ Ｐ明朝"/>
      <family val="1"/>
      <charset val="128"/>
    </font>
    <font>
      <sz val="11"/>
      <color indexed="53"/>
      <name val="ＭＳ Ｐ明朝"/>
      <family val="1"/>
      <charset val="128"/>
    </font>
    <font>
      <sz val="9"/>
      <name val="ＭＳ Ｐゴシック"/>
      <family val="3"/>
      <charset val="128"/>
    </font>
    <font>
      <sz val="10"/>
      <color indexed="10"/>
      <name val="ＭＳ Ｐ明朝"/>
      <family val="1"/>
      <charset val="128"/>
    </font>
    <font>
      <sz val="11"/>
      <color indexed="53"/>
      <name val="ＭＳ Ｐゴシック"/>
      <family val="3"/>
      <charset val="128"/>
    </font>
    <font>
      <b/>
      <sz val="10"/>
      <name val="ＭＳ Ｐ明朝"/>
      <family val="1"/>
      <charset val="128"/>
    </font>
    <font>
      <b/>
      <sz val="10"/>
      <color indexed="53"/>
      <name val="ＭＳ Ｐ明朝"/>
      <family val="1"/>
      <charset val="128"/>
    </font>
    <font>
      <b/>
      <sz val="10"/>
      <name val="ＭＳ Ｐゴシック"/>
      <family val="3"/>
      <charset val="128"/>
    </font>
    <font>
      <sz val="11"/>
      <color indexed="8"/>
      <name val="ＭＳ Ｐ明朝"/>
      <family val="1"/>
      <charset val="128"/>
    </font>
    <font>
      <sz val="18"/>
      <name val="ＭＳ Ｐゴシック"/>
      <family val="3"/>
      <charset val="128"/>
    </font>
    <font>
      <b/>
      <sz val="11"/>
      <color indexed="53"/>
      <name val="ＭＳ Ｐゴシック"/>
      <family val="3"/>
      <charset val="128"/>
    </font>
    <font>
      <sz val="8"/>
      <name val="ＭＳ Ｐ明朝"/>
      <family val="1"/>
      <charset val="128"/>
    </font>
    <font>
      <sz val="9"/>
      <color indexed="81"/>
      <name val="ＭＳ Ｐゴシック"/>
      <family val="3"/>
      <charset val="128"/>
    </font>
    <font>
      <b/>
      <sz val="9"/>
      <color indexed="81"/>
      <name val="ＭＳ Ｐゴシック"/>
      <family val="3"/>
      <charset val="128"/>
    </font>
    <font>
      <sz val="18"/>
      <name val="ＭＳ 明朝"/>
      <family val="1"/>
      <charset val="128"/>
    </font>
    <font>
      <sz val="16"/>
      <name val="ＭＳ 明朝"/>
      <family val="1"/>
      <charset val="128"/>
    </font>
    <font>
      <b/>
      <sz val="22"/>
      <name val="ＭＳ 明朝"/>
      <family val="1"/>
      <charset val="128"/>
    </font>
    <font>
      <b/>
      <sz val="20"/>
      <name val="ＭＳ 明朝"/>
      <family val="1"/>
      <charset val="128"/>
    </font>
    <font>
      <sz val="10"/>
      <name val="ＭＳ 明朝"/>
      <family val="1"/>
      <charset val="128"/>
    </font>
    <font>
      <b/>
      <sz val="11"/>
      <name val="ＭＳ 明朝"/>
      <family val="1"/>
      <charset val="128"/>
    </font>
    <font>
      <b/>
      <sz val="10"/>
      <name val="ＭＳ 明朝"/>
      <family val="1"/>
      <charset val="128"/>
    </font>
    <font>
      <sz val="9"/>
      <name val="ＭＳ 明朝"/>
      <family val="1"/>
      <charset val="128"/>
    </font>
    <font>
      <b/>
      <sz val="9"/>
      <color indexed="81"/>
      <name val="MS P ゴシック"/>
      <family val="3"/>
      <charset val="128"/>
    </font>
    <font>
      <sz val="9"/>
      <color rgb="FFFF0000"/>
      <name val="ＭＳ 明朝"/>
      <family val="1"/>
      <charset val="128"/>
    </font>
    <font>
      <sz val="19.8"/>
      <color rgb="FF333333"/>
      <name val="ＭＳ Ｐゴシック"/>
      <family val="3"/>
      <charset val="128"/>
    </font>
    <font>
      <sz val="20"/>
      <name val="ＭＳ Ｐゴシック"/>
      <family val="3"/>
      <charset val="128"/>
    </font>
    <font>
      <sz val="9"/>
      <color indexed="81"/>
      <name val="MS P ゴシック"/>
      <family val="3"/>
      <charset val="128"/>
    </font>
    <font>
      <sz val="11"/>
      <color rgb="FFFF0000"/>
      <name val="ＭＳ Ｐゴシック"/>
      <family val="2"/>
      <charset val="128"/>
      <scheme val="minor"/>
    </font>
    <font>
      <b/>
      <sz val="14"/>
      <color theme="1"/>
      <name val="ＭＳ Ｐゴシック"/>
      <family val="3"/>
      <charset val="128"/>
    </font>
    <font>
      <sz val="6"/>
      <name val="ＭＳ Ｐゴシック"/>
      <family val="2"/>
      <charset val="128"/>
      <scheme val="minor"/>
    </font>
    <font>
      <sz val="12"/>
      <color theme="1"/>
      <name val="ＭＳ Ｐゴシック"/>
      <family val="3"/>
      <charset val="128"/>
    </font>
    <font>
      <sz val="14"/>
      <color theme="1"/>
      <name val="ＭＳ Ｐゴシック"/>
      <family val="3"/>
      <charset val="128"/>
    </font>
    <font>
      <sz val="11"/>
      <name val="ＭＳ Ｐゴシック"/>
      <family val="2"/>
      <charset val="128"/>
      <scheme val="minor"/>
    </font>
    <font>
      <b/>
      <sz val="12"/>
      <color rgb="FFFF0000"/>
      <name val="ＭＳ Ｐゴシック"/>
      <family val="3"/>
      <charset val="128"/>
    </font>
    <font>
      <b/>
      <sz val="11"/>
      <color rgb="FFFF0000"/>
      <name val="ＭＳ Ｐゴシック"/>
      <family val="2"/>
      <charset val="128"/>
      <scheme val="minor"/>
    </font>
    <font>
      <sz val="12"/>
      <color rgb="FFFF0000"/>
      <name val="ＭＳ Ｐゴシック"/>
      <family val="3"/>
      <charset val="128"/>
    </font>
    <font>
      <sz val="14"/>
      <name val="ＭＳ Ｐゴシック"/>
      <family val="2"/>
      <charset val="128"/>
      <scheme val="minor"/>
    </font>
    <font>
      <sz val="9"/>
      <color indexed="53"/>
      <name val="ＭＳ Ｐ明朝"/>
      <family val="1"/>
      <charset val="128"/>
    </font>
    <font>
      <sz val="10"/>
      <color indexed="8"/>
      <name val="ＭＳ Ｐ明朝"/>
      <family val="1"/>
      <charset val="128"/>
    </font>
    <font>
      <sz val="10"/>
      <color indexed="53"/>
      <name val="ＭＳ Ｐ明朝"/>
      <family val="1"/>
      <charset val="128"/>
    </font>
  </fonts>
  <fills count="15">
    <fill>
      <patternFill patternType="none"/>
    </fill>
    <fill>
      <patternFill patternType="gray125"/>
    </fill>
    <fill>
      <patternFill patternType="solid">
        <fgColor indexed="52"/>
        <bgColor indexed="64"/>
      </patternFill>
    </fill>
    <fill>
      <patternFill patternType="solid">
        <fgColor indexed="41"/>
        <bgColor indexed="64"/>
      </patternFill>
    </fill>
    <fill>
      <patternFill patternType="solid">
        <fgColor indexed="42"/>
        <bgColor indexed="8"/>
      </patternFill>
    </fill>
    <fill>
      <patternFill patternType="solid">
        <fgColor indexed="42"/>
        <bgColor indexed="64"/>
      </patternFill>
    </fill>
    <fill>
      <patternFill patternType="solid">
        <fgColor theme="8" tint="0.599963377788628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79998168889431442"/>
        <bgColor indexed="55"/>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hair">
        <color indexed="64"/>
      </bottom>
      <diagonal/>
    </border>
    <border>
      <left style="medium">
        <color indexed="64"/>
      </left>
      <right/>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hair">
        <color indexed="64"/>
      </top>
      <bottom style="thin">
        <color indexed="64"/>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diagonalUp="1">
      <left style="thin">
        <color indexed="64"/>
      </left>
      <right style="hair">
        <color indexed="64"/>
      </right>
      <top style="hair">
        <color indexed="64"/>
      </top>
      <bottom/>
      <diagonal style="thin">
        <color indexed="64"/>
      </diagonal>
    </border>
    <border diagonalUp="1">
      <left style="thin">
        <color indexed="64"/>
      </left>
      <right style="hair">
        <color indexed="64"/>
      </right>
      <top/>
      <bottom style="thin">
        <color indexed="64"/>
      </bottom>
      <diagonal style="thin">
        <color indexed="64"/>
      </diagonal>
    </border>
    <border>
      <left/>
      <right/>
      <top/>
      <bottom style="double">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s>
  <cellStyleXfs count="17">
    <xf numFmtId="0" fontId="0" fillId="0" borderId="0"/>
    <xf numFmtId="179" fontId="7" fillId="0" borderId="0" applyFill="0" applyBorder="0" applyAlignment="0"/>
    <xf numFmtId="0" fontId="9" fillId="0" borderId="0">
      <alignment horizontal="left"/>
    </xf>
    <xf numFmtId="0" fontId="10" fillId="0" borderId="1" applyNumberFormat="0" applyAlignment="0" applyProtection="0">
      <alignment horizontal="left" vertical="center"/>
    </xf>
    <xf numFmtId="0" fontId="10" fillId="0" borderId="2">
      <alignment horizontal="left" vertical="center"/>
    </xf>
    <xf numFmtId="0" fontId="8" fillId="0" borderId="0"/>
    <xf numFmtId="4" fontId="9" fillId="0" borderId="0">
      <alignment horizontal="right"/>
    </xf>
    <xf numFmtId="4" fontId="11" fillId="0" borderId="0">
      <alignment horizontal="right"/>
    </xf>
    <xf numFmtId="0" fontId="12" fillId="0" borderId="0">
      <alignment horizontal="left"/>
    </xf>
    <xf numFmtId="0" fontId="13" fillId="0" borderId="0">
      <alignment horizontal="center"/>
    </xf>
    <xf numFmtId="9" fontId="2" fillId="0" borderId="0" applyFont="0" applyFill="0" applyBorder="0" applyAlignment="0" applyProtection="0"/>
    <xf numFmtId="38" fontId="2" fillId="0" borderId="0" applyFont="0" applyFill="0" applyBorder="0" applyAlignment="0" applyProtection="0"/>
    <xf numFmtId="0" fontId="24" fillId="0" borderId="0"/>
    <xf numFmtId="0" fontId="19" fillId="0" borderId="0"/>
    <xf numFmtId="0" fontId="2" fillId="0" borderId="0"/>
    <xf numFmtId="0" fontId="20" fillId="0" borderId="0"/>
    <xf numFmtId="0" fontId="1" fillId="0" borderId="0">
      <alignment vertical="center"/>
    </xf>
  </cellStyleXfs>
  <cellXfs count="1346">
    <xf numFmtId="0" fontId="0" fillId="0" borderId="0" xfId="0"/>
    <xf numFmtId="177" fontId="4" fillId="0" borderId="0" xfId="0" applyNumberFormat="1" applyFont="1"/>
    <xf numFmtId="0" fontId="6" fillId="0" borderId="3" xfId="0" applyFont="1" applyBorder="1" applyAlignment="1">
      <alignment vertical="center"/>
    </xf>
    <xf numFmtId="0" fontId="0" fillId="0" borderId="4" xfId="0" applyBorder="1"/>
    <xf numFmtId="0" fontId="0" fillId="0" borderId="5" xfId="0" applyBorder="1"/>
    <xf numFmtId="0" fontId="6" fillId="0" borderId="6" xfId="0" applyFont="1" applyBorder="1" applyAlignment="1">
      <alignment horizontal="center" vertical="center"/>
    </xf>
    <xf numFmtId="0" fontId="5" fillId="0" borderId="0" xfId="0" applyFont="1" applyAlignment="1">
      <alignment horizontal="righ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14" fillId="0" borderId="7"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left" vertical="center"/>
    </xf>
    <xf numFmtId="0" fontId="4" fillId="0" borderId="8"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0" xfId="14" applyNumberFormat="1" applyFont="1" applyFill="1" applyProtection="1"/>
    <xf numFmtId="0" fontId="2" fillId="0" borderId="0" xfId="14" applyNumberFormat="1" applyFill="1" applyProtection="1"/>
    <xf numFmtId="0" fontId="2" fillId="0" borderId="0" xfId="14" applyNumberFormat="1" applyFont="1" applyFill="1" applyProtection="1"/>
    <xf numFmtId="0" fontId="2" fillId="0" borderId="0" xfId="14" applyNumberFormat="1" applyFill="1" applyBorder="1" applyProtection="1"/>
    <xf numFmtId="0" fontId="4" fillId="0" borderId="0" xfId="14" applyNumberFormat="1" applyFont="1" applyFill="1" applyBorder="1" applyProtection="1"/>
    <xf numFmtId="0" fontId="4" fillId="0" borderId="0" xfId="15" applyNumberFormat="1" applyFont="1" applyFill="1" applyBorder="1" applyAlignment="1" applyProtection="1">
      <alignment horizontal="distributed" shrinkToFit="1"/>
    </xf>
    <xf numFmtId="0" fontId="4" fillId="0" borderId="0" xfId="15" applyNumberFormat="1" applyFont="1" applyFill="1" applyBorder="1" applyAlignment="1" applyProtection="1">
      <alignment horizontal="distributed"/>
    </xf>
    <xf numFmtId="0" fontId="4" fillId="0" borderId="0" xfId="15" applyNumberFormat="1" applyFont="1" applyFill="1" applyBorder="1" applyAlignment="1" applyProtection="1">
      <alignment horizontal="distributed" vertical="center"/>
    </xf>
    <xf numFmtId="38" fontId="4" fillId="0" borderId="0" xfId="14" applyNumberFormat="1" applyFont="1" applyFill="1" applyProtection="1"/>
    <xf numFmtId="38" fontId="4" fillId="0" borderId="0" xfId="15" applyNumberFormat="1" applyFont="1" applyFill="1" applyBorder="1" applyAlignment="1" applyProtection="1">
      <alignment horizontal="distributed" shrinkToFit="1"/>
    </xf>
    <xf numFmtId="0" fontId="21" fillId="0" borderId="0" xfId="15" applyNumberFormat="1" applyFont="1" applyFill="1" applyBorder="1" applyAlignment="1" applyProtection="1">
      <alignment horizontal="left" shrinkToFit="1"/>
    </xf>
    <xf numFmtId="0" fontId="6" fillId="0" borderId="0" xfId="14" applyNumberFormat="1" applyFont="1" applyFill="1" applyAlignment="1" applyProtection="1">
      <alignment horizontal="center"/>
    </xf>
    <xf numFmtId="38" fontId="22" fillId="0" borderId="0" xfId="15" applyNumberFormat="1" applyFont="1" applyFill="1" applyBorder="1" applyAlignment="1" applyProtection="1">
      <alignment shrinkToFit="1"/>
    </xf>
    <xf numFmtId="0" fontId="4" fillId="0" borderId="0" xfId="15" applyNumberFormat="1" applyFont="1" applyFill="1" applyBorder="1" applyAlignment="1" applyProtection="1">
      <alignment horizontal="center" shrinkToFit="1"/>
    </xf>
    <xf numFmtId="0" fontId="4" fillId="0" borderId="0" xfId="11" applyNumberFormat="1" applyFont="1" applyFill="1" applyBorder="1" applyAlignment="1" applyProtection="1">
      <alignment horizontal="center" shrinkToFit="1"/>
    </xf>
    <xf numFmtId="0" fontId="4" fillId="0" borderId="0" xfId="15" applyNumberFormat="1" applyFont="1" applyFill="1" applyBorder="1" applyAlignment="1" applyProtection="1"/>
    <xf numFmtId="0" fontId="4" fillId="0" borderId="0" xfId="15" applyNumberFormat="1" applyFont="1" applyFill="1" applyBorder="1" applyAlignment="1" applyProtection="1">
      <alignment shrinkToFit="1"/>
    </xf>
    <xf numFmtId="0" fontId="4" fillId="0" borderId="20" xfId="0" applyFont="1" applyBorder="1" applyAlignment="1">
      <alignment horizontal="center" vertical="center"/>
    </xf>
    <xf numFmtId="0" fontId="0" fillId="0" borderId="0" xfId="0" applyAlignment="1">
      <alignment horizontal="center"/>
    </xf>
    <xf numFmtId="0" fontId="6" fillId="0" borderId="0" xfId="0" applyFont="1" applyAlignment="1">
      <alignment horizontal="distributed"/>
    </xf>
    <xf numFmtId="0" fontId="6" fillId="0" borderId="22" xfId="0" applyFont="1" applyBorder="1" applyAlignment="1">
      <alignment vertical="center"/>
    </xf>
    <xf numFmtId="0" fontId="0" fillId="0" borderId="0" xfId="0" applyAlignment="1">
      <alignment horizontal="distributed"/>
    </xf>
    <xf numFmtId="0" fontId="6" fillId="0" borderId="0" xfId="0" applyFont="1" applyAlignment="1">
      <alignment horizontal="center" justifyLastLine="1"/>
    </xf>
    <xf numFmtId="0" fontId="25" fillId="0" borderId="0" xfId="12" applyNumberFormat="1" applyFont="1" applyAlignment="1"/>
    <xf numFmtId="0" fontId="25" fillId="0" borderId="0" xfId="12" applyNumberFormat="1" applyFont="1" applyBorder="1" applyAlignment="1"/>
    <xf numFmtId="0" fontId="26" fillId="0" borderId="0" xfId="12" applyNumberFormat="1" applyFont="1" applyBorder="1" applyAlignment="1">
      <alignment horizontal="left"/>
    </xf>
    <xf numFmtId="0" fontId="26" fillId="0" borderId="20" xfId="12" applyNumberFormat="1" applyFont="1" applyBorder="1" applyAlignment="1">
      <alignment horizontal="centerContinuous"/>
    </xf>
    <xf numFmtId="0" fontId="26" fillId="0" borderId="20" xfId="12" applyNumberFormat="1" applyFont="1" applyBorder="1" applyAlignment="1">
      <alignment horizontal="right"/>
    </xf>
    <xf numFmtId="0" fontId="26" fillId="0" borderId="0" xfId="12" applyNumberFormat="1" applyFont="1" applyBorder="1" applyAlignment="1">
      <alignment horizontal="right"/>
    </xf>
    <xf numFmtId="0" fontId="26" fillId="0" borderId="0" xfId="12" applyNumberFormat="1" applyFont="1" applyBorder="1" applyAlignment="1">
      <alignment horizontal="centerContinuous"/>
    </xf>
    <xf numFmtId="0" fontId="27" fillId="0" borderId="0" xfId="12" applyFont="1"/>
    <xf numFmtId="0" fontId="26" fillId="0" borderId="0" xfId="12" applyNumberFormat="1" applyFont="1" applyBorder="1" applyAlignment="1"/>
    <xf numFmtId="0" fontId="26" fillId="0" borderId="6" xfId="12" applyNumberFormat="1" applyFont="1" applyBorder="1" applyAlignment="1">
      <alignment horizontal="center" vertical="center"/>
    </xf>
    <xf numFmtId="0" fontId="26" fillId="0" borderId="15" xfId="12" applyNumberFormat="1" applyFont="1" applyBorder="1" applyAlignment="1">
      <alignment horizontal="center" vertical="center"/>
    </xf>
    <xf numFmtId="0" fontId="28" fillId="0" borderId="23" xfId="12" applyNumberFormat="1" applyFont="1" applyBorder="1" applyAlignment="1">
      <alignment horizontal="center"/>
    </xf>
    <xf numFmtId="0" fontId="26" fillId="0" borderId="24" xfId="12" applyNumberFormat="1" applyFont="1" applyBorder="1" applyAlignment="1"/>
    <xf numFmtId="0" fontId="26" fillId="0" borderId="25" xfId="12" applyNumberFormat="1" applyFont="1" applyBorder="1" applyAlignment="1"/>
    <xf numFmtId="0" fontId="26" fillId="0" borderId="26" xfId="12" applyNumberFormat="1" applyFont="1" applyBorder="1" applyAlignment="1"/>
    <xf numFmtId="3" fontId="26" fillId="0" borderId="27" xfId="12" applyNumberFormat="1" applyFont="1" applyBorder="1" applyAlignment="1"/>
    <xf numFmtId="3" fontId="26" fillId="0" borderId="28" xfId="12" applyNumberFormat="1" applyFont="1" applyBorder="1" applyAlignment="1"/>
    <xf numFmtId="0" fontId="26" fillId="0" borderId="29" xfId="12" applyNumberFormat="1" applyFont="1" applyBorder="1" applyAlignment="1"/>
    <xf numFmtId="0" fontId="26" fillId="0" borderId="28" xfId="12" applyNumberFormat="1" applyFont="1" applyBorder="1" applyAlignment="1"/>
    <xf numFmtId="3" fontId="26" fillId="0" borderId="29" xfId="12" applyNumberFormat="1" applyFont="1" applyBorder="1" applyAlignment="1"/>
    <xf numFmtId="3" fontId="26" fillId="0" borderId="23" xfId="12" applyNumberFormat="1" applyFont="1" applyBorder="1" applyAlignment="1"/>
    <xf numFmtId="0" fontId="26" fillId="0" borderId="30" xfId="12" applyNumberFormat="1" applyFont="1" applyBorder="1" applyAlignment="1">
      <alignment horizontal="justify"/>
    </xf>
    <xf numFmtId="0" fontId="26" fillId="0" borderId="31" xfId="12" applyNumberFormat="1" applyFont="1" applyBorder="1" applyAlignment="1"/>
    <xf numFmtId="0" fontId="26" fillId="0" borderId="32" xfId="12" applyNumberFormat="1" applyFont="1" applyBorder="1" applyAlignment="1"/>
    <xf numFmtId="0" fontId="26" fillId="0" borderId="33" xfId="12" applyNumberFormat="1" applyFont="1" applyBorder="1" applyAlignment="1"/>
    <xf numFmtId="3" fontId="26" fillId="0" borderId="34" xfId="12" applyNumberFormat="1" applyFont="1" applyBorder="1" applyAlignment="1"/>
    <xf numFmtId="3" fontId="26" fillId="0" borderId="35" xfId="12" applyNumberFormat="1" applyFont="1" applyBorder="1" applyAlignment="1"/>
    <xf numFmtId="0" fontId="26" fillId="0" borderId="36" xfId="12" applyNumberFormat="1" applyFont="1" applyBorder="1" applyAlignment="1"/>
    <xf numFmtId="0" fontId="26" fillId="0" borderId="35" xfId="12" applyNumberFormat="1" applyFont="1" applyBorder="1" applyAlignment="1"/>
    <xf numFmtId="3" fontId="26" fillId="0" borderId="36" xfId="12" applyNumberFormat="1" applyFont="1" applyBorder="1" applyAlignment="1"/>
    <xf numFmtId="3" fontId="26" fillId="0" borderId="30" xfId="12" applyNumberFormat="1" applyFont="1" applyBorder="1" applyAlignment="1"/>
    <xf numFmtId="0" fontId="28" fillId="0" borderId="30" xfId="12" applyNumberFormat="1" applyFont="1" applyBorder="1" applyAlignment="1">
      <alignment horizontal="center"/>
    </xf>
    <xf numFmtId="0" fontId="24" fillId="0" borderId="30" xfId="12" applyNumberFormat="1" applyFont="1" applyBorder="1"/>
    <xf numFmtId="0" fontId="25" fillId="0" borderId="30" xfId="12" applyNumberFormat="1" applyFont="1" applyBorder="1" applyAlignment="1"/>
    <xf numFmtId="0" fontId="24" fillId="0" borderId="30" xfId="12" applyNumberFormat="1" applyFont="1" applyBorder="1" applyAlignment="1"/>
    <xf numFmtId="0" fontId="26" fillId="0" borderId="30" xfId="12" applyNumberFormat="1" applyFont="1" applyBorder="1" applyAlignment="1"/>
    <xf numFmtId="0" fontId="25" fillId="0" borderId="31" xfId="12" applyNumberFormat="1" applyFont="1" applyBorder="1" applyAlignment="1"/>
    <xf numFmtId="0" fontId="25" fillId="0" borderId="32" xfId="12" applyNumberFormat="1" applyFont="1" applyBorder="1" applyAlignment="1"/>
    <xf numFmtId="0" fontId="25" fillId="0" borderId="33" xfId="12" applyNumberFormat="1" applyFont="1" applyBorder="1" applyAlignment="1"/>
    <xf numFmtId="0" fontId="28" fillId="0" borderId="37" xfId="12" applyNumberFormat="1" applyFont="1" applyBorder="1" applyAlignment="1">
      <alignment horizontal="center"/>
    </xf>
    <xf numFmtId="0" fontId="26" fillId="0" borderId="38" xfId="12" applyNumberFormat="1" applyFont="1" applyBorder="1" applyAlignment="1"/>
    <xf numFmtId="0" fontId="26" fillId="0" borderId="39" xfId="12" applyNumberFormat="1" applyFont="1" applyBorder="1" applyAlignment="1"/>
    <xf numFmtId="0" fontId="26" fillId="0" borderId="40" xfId="12" applyNumberFormat="1" applyFont="1" applyBorder="1" applyAlignment="1"/>
    <xf numFmtId="3" fontId="26" fillId="0" borderId="41" xfId="12" applyNumberFormat="1" applyFont="1" applyBorder="1" applyAlignment="1"/>
    <xf numFmtId="3" fontId="26" fillId="0" borderId="42" xfId="12" applyNumberFormat="1" applyFont="1" applyBorder="1" applyAlignment="1"/>
    <xf numFmtId="0" fontId="26" fillId="0" borderId="43" xfId="12" applyNumberFormat="1" applyFont="1" applyBorder="1" applyAlignment="1"/>
    <xf numFmtId="0" fontId="26" fillId="0" borderId="42" xfId="12" applyNumberFormat="1" applyFont="1" applyBorder="1" applyAlignment="1"/>
    <xf numFmtId="3" fontId="26" fillId="0" borderId="43" xfId="12" applyNumberFormat="1" applyFont="1" applyBorder="1" applyAlignment="1"/>
    <xf numFmtId="3" fontId="26" fillId="0" borderId="37" xfId="12" applyNumberFormat="1" applyFont="1" applyBorder="1" applyAlignment="1"/>
    <xf numFmtId="0" fontId="24" fillId="0" borderId="0" xfId="12" applyNumberFormat="1" applyFont="1" applyBorder="1" applyAlignment="1"/>
    <xf numFmtId="3" fontId="26" fillId="0" borderId="0" xfId="12" applyNumberFormat="1" applyFont="1" applyBorder="1" applyAlignment="1"/>
    <xf numFmtId="0" fontId="28" fillId="0" borderId="0" xfId="12" applyNumberFormat="1" applyFont="1" applyBorder="1" applyAlignment="1">
      <alignment horizontal="center"/>
    </xf>
    <xf numFmtId="3" fontId="25" fillId="0" borderId="0" xfId="12" applyNumberFormat="1" applyFont="1" applyBorder="1" applyAlignment="1"/>
    <xf numFmtId="0" fontId="26" fillId="0" borderId="30" xfId="12" applyNumberFormat="1" applyFont="1" applyBorder="1" applyAlignment="1">
      <alignment horizontal="left"/>
    </xf>
    <xf numFmtId="0" fontId="4" fillId="0" borderId="44" xfId="0" applyFont="1" applyBorder="1" applyAlignment="1">
      <alignment horizontal="left" vertical="center"/>
    </xf>
    <xf numFmtId="0" fontId="4" fillId="0" borderId="7"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center" vertical="center"/>
    </xf>
    <xf numFmtId="0" fontId="4" fillId="0" borderId="6" xfId="0" applyFont="1" applyBorder="1" applyAlignment="1">
      <alignment horizontal="left" vertical="center"/>
    </xf>
    <xf numFmtId="49" fontId="15" fillId="0" borderId="0" xfId="0" applyNumberFormat="1" applyFont="1" applyBorder="1" applyAlignment="1">
      <alignment horizontal="center" vertical="center" wrapText="1"/>
    </xf>
    <xf numFmtId="49" fontId="15" fillId="0" borderId="0"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44"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20" xfId="0" applyFont="1" applyBorder="1" applyAlignment="1">
      <alignment horizontal="left" vertical="center" wrapText="1"/>
    </xf>
    <xf numFmtId="0" fontId="4" fillId="0" borderId="45" xfId="0" applyFont="1" applyBorder="1" applyAlignment="1">
      <alignment horizontal="left" vertical="center" wrapText="1"/>
    </xf>
    <xf numFmtId="0" fontId="4" fillId="0" borderId="6" xfId="0" applyFont="1" applyBorder="1" applyAlignment="1">
      <alignment horizontal="right" vertical="center"/>
    </xf>
    <xf numFmtId="0" fontId="4" fillId="0" borderId="22" xfId="0" applyFont="1" applyBorder="1" applyAlignment="1">
      <alignment horizontal="left" vertical="center"/>
    </xf>
    <xf numFmtId="0" fontId="4" fillId="0" borderId="22" xfId="0" applyFont="1" applyBorder="1" applyAlignment="1">
      <alignment horizontal="right" vertical="center"/>
    </xf>
    <xf numFmtId="49" fontId="15" fillId="0" borderId="0" xfId="0" applyNumberFormat="1" applyFont="1" applyBorder="1" applyAlignment="1">
      <alignment horizontal="lef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2" xfId="0" applyFont="1" applyBorder="1" applyAlignment="1">
      <alignment horizontal="left" vertical="center" wrapText="1"/>
    </xf>
    <xf numFmtId="0" fontId="4" fillId="0" borderId="16" xfId="0" applyFont="1" applyBorder="1" applyAlignment="1">
      <alignment vertical="center"/>
    </xf>
    <xf numFmtId="0" fontId="0" fillId="0" borderId="0" xfId="0" applyAlignment="1">
      <alignment horizontal="left" vertical="center"/>
    </xf>
    <xf numFmtId="0" fontId="4" fillId="0" borderId="49" xfId="0" applyFont="1" applyBorder="1" applyAlignment="1">
      <alignment horizontal="lef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xf>
    <xf numFmtId="0" fontId="4" fillId="0" borderId="49" xfId="0" applyFont="1" applyBorder="1" applyAlignment="1">
      <alignment horizontal="left" vertical="center" wrapText="1"/>
    </xf>
    <xf numFmtId="0" fontId="4" fillId="0" borderId="52" xfId="0" applyFont="1" applyBorder="1" applyAlignment="1">
      <alignment horizontal="left" vertical="center" wrapText="1"/>
    </xf>
    <xf numFmtId="0" fontId="23" fillId="0" borderId="22" xfId="0" applyFont="1" applyBorder="1" applyAlignment="1">
      <alignment horizontal="right" vertical="center"/>
    </xf>
    <xf numFmtId="0" fontId="4" fillId="0" borderId="20" xfId="0" applyFont="1" applyBorder="1" applyAlignment="1">
      <alignment vertical="center" textRotation="255" shrinkToFit="1"/>
    </xf>
    <xf numFmtId="0" fontId="4" fillId="0" borderId="53" xfId="0" applyFont="1" applyBorder="1" applyAlignment="1">
      <alignment horizontal="left" vertical="center"/>
    </xf>
    <xf numFmtId="0" fontId="4" fillId="0" borderId="0" xfId="0" applyFont="1" applyBorder="1" applyAlignment="1">
      <alignment horizontal="distributed" vertical="center"/>
    </xf>
    <xf numFmtId="0" fontId="17" fillId="0" borderId="0" xfId="0" applyFont="1" applyBorder="1" applyAlignment="1">
      <alignment horizontal="center" vertical="center"/>
    </xf>
    <xf numFmtId="0" fontId="31" fillId="0" borderId="0" xfId="0" applyFont="1" applyAlignment="1">
      <alignment horizontal="left" vertical="center"/>
    </xf>
    <xf numFmtId="0" fontId="32" fillId="0" borderId="0" xfId="0" applyFont="1" applyBorder="1" applyAlignment="1">
      <alignment horizontal="left" vertical="center"/>
    </xf>
    <xf numFmtId="0" fontId="34" fillId="0" borderId="0" xfId="0" applyFont="1" applyAlignment="1">
      <alignment horizontal="left" vertical="center"/>
    </xf>
    <xf numFmtId="0" fontId="4" fillId="0" borderId="46"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14" fillId="0" borderId="0" xfId="0" applyFont="1" applyAlignment="1">
      <alignment horizontal="left" vertical="center"/>
    </xf>
    <xf numFmtId="0" fontId="4" fillId="0" borderId="6"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36" fillId="0" borderId="0" xfId="0" applyFont="1" applyBorder="1" applyAlignment="1">
      <alignment horizontal="left" vertical="center"/>
    </xf>
    <xf numFmtId="38" fontId="4" fillId="0" borderId="0" xfId="11" applyFont="1" applyBorder="1" applyAlignment="1">
      <alignment horizontal="left" vertical="center"/>
    </xf>
    <xf numFmtId="0" fontId="5" fillId="0" borderId="0" xfId="0" applyFont="1" applyBorder="1" applyAlignment="1">
      <alignment horizontal="center" vertical="center"/>
    </xf>
    <xf numFmtId="0" fontId="0" fillId="0" borderId="0" xfId="0" applyBorder="1" applyAlignment="1">
      <alignment vertical="center"/>
    </xf>
    <xf numFmtId="0" fontId="21" fillId="0" borderId="0" xfId="0" applyFont="1" applyAlignment="1">
      <alignment horizontal="left" vertical="center"/>
    </xf>
    <xf numFmtId="0" fontId="38" fillId="0" borderId="0" xfId="0" applyFont="1" applyAlignment="1">
      <alignment horizontal="right" vertical="center"/>
    </xf>
    <xf numFmtId="0" fontId="5" fillId="0" borderId="0" xfId="0" applyFont="1" applyAlignment="1">
      <alignment horizontal="left" vertical="center"/>
    </xf>
    <xf numFmtId="49" fontId="35" fillId="0" borderId="0" xfId="0" applyNumberFormat="1" applyFont="1" applyBorder="1" applyAlignment="1">
      <alignment horizontal="left" vertical="center"/>
    </xf>
    <xf numFmtId="0" fontId="35" fillId="0" borderId="0" xfId="0" applyFont="1" applyBorder="1" applyAlignment="1">
      <alignment horizontal="left" vertical="center"/>
    </xf>
    <xf numFmtId="49" fontId="4" fillId="0" borderId="0" xfId="0" applyNumberFormat="1" applyFont="1" applyBorder="1" applyAlignment="1">
      <alignment horizontal="left" vertical="center"/>
    </xf>
    <xf numFmtId="0" fontId="0" fillId="0" borderId="0" xfId="0" applyBorder="1" applyAlignment="1">
      <alignment vertical="center" wrapText="1"/>
    </xf>
    <xf numFmtId="0" fontId="0" fillId="0" borderId="13" xfId="0" applyBorder="1" applyAlignment="1">
      <alignment vertical="center" wrapText="1"/>
    </xf>
    <xf numFmtId="49" fontId="40" fillId="0" borderId="0" xfId="0" applyNumberFormat="1" applyFont="1" applyBorder="1" applyAlignment="1">
      <alignment horizontal="left" vertical="center"/>
    </xf>
    <xf numFmtId="0" fontId="0" fillId="0" borderId="44" xfId="0" applyBorder="1" applyAlignment="1">
      <alignment horizontal="left" vertical="center"/>
    </xf>
    <xf numFmtId="0" fontId="0" fillId="0" borderId="0" xfId="0" applyBorder="1" applyAlignment="1">
      <alignment horizontal="left" vertical="center" wrapText="1"/>
    </xf>
    <xf numFmtId="0" fontId="0" fillId="0" borderId="13" xfId="0" applyBorder="1" applyAlignment="1">
      <alignment horizontal="left" vertical="center" wrapText="1"/>
    </xf>
    <xf numFmtId="49" fontId="40" fillId="0" borderId="0" xfId="0" applyNumberFormat="1" applyFont="1" applyBorder="1" applyAlignment="1">
      <alignment horizontal="center" vertical="center"/>
    </xf>
    <xf numFmtId="0" fontId="5" fillId="0" borderId="0" xfId="0" applyFont="1" applyBorder="1" applyAlignment="1">
      <alignment horizontal="left" vertical="center"/>
    </xf>
    <xf numFmtId="0" fontId="41" fillId="0" borderId="0" xfId="0" applyFont="1" applyAlignment="1">
      <alignment horizontal="left" vertical="center"/>
    </xf>
    <xf numFmtId="0" fontId="0" fillId="0" borderId="49" xfId="0" applyBorder="1" applyAlignment="1">
      <alignment horizontal="left" vertical="center" wrapText="1"/>
    </xf>
    <xf numFmtId="0" fontId="0" fillId="0" borderId="52" xfId="0" applyBorder="1" applyAlignment="1">
      <alignment horizontal="left" vertical="center" wrapText="1"/>
    </xf>
    <xf numFmtId="49" fontId="5" fillId="0" borderId="0" xfId="0" applyNumberFormat="1" applyFont="1" applyAlignment="1">
      <alignment horizontal="left" vertical="center"/>
    </xf>
    <xf numFmtId="49" fontId="15" fillId="0" borderId="0" xfId="0" applyNumberFormat="1" applyFont="1" applyAlignment="1">
      <alignment horizontal="left" vertical="center"/>
    </xf>
    <xf numFmtId="0" fontId="15" fillId="0" borderId="0" xfId="0" applyFont="1" applyAlignment="1">
      <alignment horizontal="left"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15" fillId="0" borderId="0" xfId="0" applyFont="1" applyBorder="1" applyAlignment="1">
      <alignment horizontal="left" vertical="center"/>
    </xf>
    <xf numFmtId="0" fontId="38" fillId="0" borderId="0" xfId="0" applyFont="1" applyBorder="1" applyAlignment="1">
      <alignment horizontal="right" vertical="center"/>
    </xf>
    <xf numFmtId="0" fontId="16" fillId="0" borderId="0" xfId="0" applyFont="1" applyAlignment="1">
      <alignment horizontal="left" vertical="center"/>
    </xf>
    <xf numFmtId="0" fontId="44" fillId="0" borderId="0" xfId="0" applyFont="1" applyAlignment="1">
      <alignment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38" fontId="4" fillId="0" borderId="0" xfId="11" applyFont="1" applyBorder="1" applyAlignment="1">
      <alignment horizontal="center" vertical="center"/>
    </xf>
    <xf numFmtId="38" fontId="4" fillId="0" borderId="0" xfId="11" applyFont="1" applyBorder="1" applyAlignment="1">
      <alignment horizontal="distributed" vertical="center"/>
    </xf>
    <xf numFmtId="0" fontId="0" fillId="0" borderId="0" xfId="0" applyAlignment="1">
      <alignment horizontal="left" vertical="center" wrapText="1"/>
    </xf>
    <xf numFmtId="0" fontId="35" fillId="0" borderId="0" xfId="0" applyFont="1" applyAlignment="1">
      <alignment horizontal="center" vertical="center"/>
    </xf>
    <xf numFmtId="0" fontId="45" fillId="0" borderId="0" xfId="0" applyFont="1" applyAlignment="1">
      <alignment horizontal="left" vertical="center"/>
    </xf>
    <xf numFmtId="0" fontId="35" fillId="0" borderId="0" xfId="0" applyFont="1" applyBorder="1" applyAlignment="1">
      <alignment horizontal="right" vertical="center"/>
    </xf>
    <xf numFmtId="0" fontId="5" fillId="0" borderId="20" xfId="0" applyFont="1" applyBorder="1" applyAlignment="1">
      <alignment horizontal="center" vertical="center"/>
    </xf>
    <xf numFmtId="0" fontId="15" fillId="0" borderId="0" xfId="0" applyFont="1" applyAlignment="1">
      <alignment horizontal="left"/>
    </xf>
    <xf numFmtId="0" fontId="35" fillId="0" borderId="0" xfId="0" applyFont="1" applyBorder="1" applyAlignment="1">
      <alignment horizontal="center" vertical="center"/>
    </xf>
    <xf numFmtId="0" fontId="43" fillId="0" borderId="0" xfId="0" applyFont="1" applyBorder="1" applyAlignment="1">
      <alignment horizontal="left" vertical="center"/>
    </xf>
    <xf numFmtId="0" fontId="21" fillId="0" borderId="0" xfId="0" applyFont="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Alignment="1">
      <alignment horizontal="center" vertical="center"/>
    </xf>
    <xf numFmtId="0" fontId="21" fillId="0" borderId="18" xfId="0" applyFont="1" applyBorder="1" applyAlignment="1">
      <alignment horizontal="left" vertical="center"/>
    </xf>
    <xf numFmtId="0" fontId="29" fillId="0" borderId="0" xfId="0" applyFont="1" applyFill="1" applyBorder="1" applyAlignment="1">
      <alignment vertical="center"/>
    </xf>
    <xf numFmtId="0" fontId="29" fillId="0" borderId="13" xfId="0" applyFont="1" applyFill="1" applyBorder="1" applyAlignment="1">
      <alignment vertical="center"/>
    </xf>
    <xf numFmtId="0" fontId="29" fillId="0" borderId="21" xfId="0" applyFont="1" applyFill="1" applyBorder="1" applyAlignment="1">
      <alignment vertical="center"/>
    </xf>
    <xf numFmtId="0" fontId="29" fillId="0" borderId="66" xfId="0" applyFont="1" applyFill="1" applyBorder="1" applyAlignment="1">
      <alignment vertical="center"/>
    </xf>
    <xf numFmtId="0" fontId="4" fillId="0" borderId="0" xfId="0" applyFont="1" applyFill="1" applyBorder="1" applyAlignment="1">
      <alignment horizontal="left" vertical="center"/>
    </xf>
    <xf numFmtId="0" fontId="4" fillId="0" borderId="8" xfId="0" applyFont="1" applyFill="1" applyBorder="1" applyAlignment="1">
      <alignment horizontal="left" vertical="center"/>
    </xf>
    <xf numFmtId="0" fontId="4" fillId="0" borderId="67" xfId="0" applyFont="1" applyFill="1" applyBorder="1" applyAlignment="1">
      <alignment horizontal="left" vertical="center"/>
    </xf>
    <xf numFmtId="0" fontId="4" fillId="0" borderId="68" xfId="0" applyFont="1" applyFill="1" applyBorder="1" applyAlignment="1">
      <alignment horizontal="left" vertical="center"/>
    </xf>
    <xf numFmtId="0" fontId="4" fillId="0" borderId="13" xfId="0" applyFont="1" applyFill="1" applyBorder="1" applyAlignment="1">
      <alignment horizontal="left" vertical="center"/>
    </xf>
    <xf numFmtId="0" fontId="4" fillId="0" borderId="69" xfId="0" applyFont="1" applyFill="1" applyBorder="1" applyAlignment="1">
      <alignment horizontal="left" vertical="center"/>
    </xf>
    <xf numFmtId="0" fontId="4" fillId="0" borderId="21" xfId="0" applyFont="1" applyFill="1" applyBorder="1" applyAlignment="1">
      <alignment horizontal="left" vertical="center"/>
    </xf>
    <xf numFmtId="0" fontId="4" fillId="0" borderId="70" xfId="0" applyFont="1" applyFill="1" applyBorder="1" applyAlignment="1">
      <alignment horizontal="left" vertical="center"/>
    </xf>
    <xf numFmtId="0" fontId="4" fillId="0" borderId="71" xfId="0" applyFont="1" applyFill="1" applyBorder="1" applyAlignment="1">
      <alignment horizontal="left" vertical="center"/>
    </xf>
    <xf numFmtId="0" fontId="4" fillId="0" borderId="66" xfId="0" applyFont="1" applyFill="1" applyBorder="1" applyAlignment="1">
      <alignment horizontal="left" vertical="center"/>
    </xf>
    <xf numFmtId="0" fontId="29" fillId="0" borderId="8" xfId="0" applyFont="1" applyFill="1" applyBorder="1" applyAlignment="1">
      <alignment vertical="center"/>
    </xf>
    <xf numFmtId="0" fontId="29" fillId="0" borderId="68" xfId="0" applyFont="1" applyFill="1" applyBorder="1" applyAlignment="1">
      <alignment vertical="center"/>
    </xf>
    <xf numFmtId="0" fontId="29" fillId="0" borderId="69" xfId="0" applyFont="1" applyFill="1" applyBorder="1" applyAlignment="1">
      <alignment vertical="center"/>
    </xf>
    <xf numFmtId="0" fontId="29" fillId="0" borderId="71" xfId="0" applyFont="1" applyFill="1" applyBorder="1" applyAlignment="1">
      <alignment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0" xfId="14" applyNumberFormat="1" applyFont="1" applyFill="1" applyProtection="1"/>
    <xf numFmtId="0" fontId="28" fillId="0" borderId="0" xfId="14" applyNumberFormat="1" applyFont="1" applyFill="1" applyProtection="1"/>
    <xf numFmtId="0" fontId="28" fillId="0" borderId="20" xfId="14" applyNumberFormat="1" applyFont="1" applyFill="1" applyBorder="1" applyProtection="1"/>
    <xf numFmtId="0" fontId="49" fillId="0" borderId="20" xfId="14" applyNumberFormat="1" applyFont="1" applyFill="1" applyBorder="1" applyAlignment="1" applyProtection="1">
      <alignment horizontal="right" vertical="center"/>
    </xf>
    <xf numFmtId="49" fontId="50" fillId="0" borderId="20" xfId="0" applyNumberFormat="1" applyFont="1" applyBorder="1" applyAlignment="1">
      <alignment horizontal="center" vertical="center"/>
    </xf>
    <xf numFmtId="0" fontId="51" fillId="0" borderId="115" xfId="14" applyNumberFormat="1" applyFont="1" applyFill="1" applyBorder="1" applyAlignment="1" applyProtection="1">
      <alignment horizontal="center" vertical="center"/>
    </xf>
    <xf numFmtId="0" fontId="28" fillId="0" borderId="2" xfId="14" applyNumberFormat="1" applyFont="1" applyFill="1" applyBorder="1" applyProtection="1"/>
    <xf numFmtId="0" fontId="52" fillId="0" borderId="2" xfId="14" applyNumberFormat="1" applyFont="1" applyFill="1" applyBorder="1" applyAlignment="1" applyProtection="1">
      <alignment horizontal="center"/>
    </xf>
    <xf numFmtId="0" fontId="28" fillId="0" borderId="22" xfId="14" applyNumberFormat="1" applyFont="1" applyFill="1" applyBorder="1" applyProtection="1"/>
    <xf numFmtId="0" fontId="51" fillId="0" borderId="88" xfId="14" applyNumberFormat="1" applyFont="1" applyFill="1" applyBorder="1" applyAlignment="1" applyProtection="1">
      <alignment horizontal="center" vertical="center"/>
    </xf>
    <xf numFmtId="0" fontId="53" fillId="6" borderId="58" xfId="14" applyNumberFormat="1" applyFont="1" applyFill="1" applyBorder="1" applyAlignment="1" applyProtection="1">
      <alignment horizontal="center" vertical="center"/>
    </xf>
    <xf numFmtId="0" fontId="28" fillId="0" borderId="0" xfId="14" applyNumberFormat="1" applyFont="1" applyFill="1" applyBorder="1" applyProtection="1"/>
    <xf numFmtId="0" fontId="53" fillId="6" borderId="59" xfId="14" applyNumberFormat="1" applyFont="1" applyFill="1" applyBorder="1" applyAlignment="1" applyProtection="1">
      <alignment horizontal="center" vertical="center"/>
    </xf>
    <xf numFmtId="0" fontId="53" fillId="6" borderId="42" xfId="14" applyNumberFormat="1" applyFont="1" applyFill="1" applyBorder="1" applyAlignment="1" applyProtection="1">
      <alignment horizontal="center" vertical="center"/>
    </xf>
    <xf numFmtId="0" fontId="28" fillId="0" borderId="89" xfId="14" applyNumberFormat="1" applyFont="1" applyFill="1" applyBorder="1" applyProtection="1"/>
    <xf numFmtId="0" fontId="53" fillId="6" borderId="6" xfId="14" applyNumberFormat="1" applyFont="1" applyFill="1" applyBorder="1" applyAlignment="1" applyProtection="1">
      <alignment horizontal="left"/>
    </xf>
    <xf numFmtId="0" fontId="53" fillId="6" borderId="2" xfId="14" applyNumberFormat="1" applyFont="1" applyFill="1" applyBorder="1" applyAlignment="1" applyProtection="1">
      <alignment horizontal="distributed" vertical="center"/>
    </xf>
    <xf numFmtId="0" fontId="53" fillId="6" borderId="107" xfId="14" applyNumberFormat="1" applyFont="1" applyFill="1" applyBorder="1" applyAlignment="1" applyProtection="1">
      <alignment vertical="center"/>
    </xf>
    <xf numFmtId="0" fontId="53" fillId="8" borderId="0" xfId="14" applyNumberFormat="1" applyFont="1" applyFill="1" applyBorder="1" applyAlignment="1" applyProtection="1">
      <alignment vertical="center"/>
    </xf>
    <xf numFmtId="0" fontId="53" fillId="8" borderId="120" xfId="10" applyNumberFormat="1" applyFont="1" applyFill="1" applyBorder="1" applyAlignment="1" applyProtection="1">
      <alignment horizontal="center" vertical="center"/>
    </xf>
    <xf numFmtId="0" fontId="53" fillId="8" borderId="121" xfId="14" applyNumberFormat="1" applyFont="1" applyFill="1" applyBorder="1" applyAlignment="1" applyProtection="1">
      <alignment horizontal="center" vertical="center"/>
    </xf>
    <xf numFmtId="0" fontId="54" fillId="8" borderId="9" xfId="14" applyNumberFormat="1" applyFont="1" applyFill="1" applyBorder="1" applyAlignment="1" applyProtection="1">
      <alignment horizontal="center"/>
    </xf>
    <xf numFmtId="0" fontId="28" fillId="8" borderId="16" xfId="14" applyNumberFormat="1" applyFont="1" applyFill="1" applyBorder="1" applyAlignment="1" applyProtection="1">
      <alignment vertical="center"/>
    </xf>
    <xf numFmtId="0" fontId="28" fillId="0" borderId="44" xfId="14" applyNumberFormat="1" applyFont="1" applyFill="1" applyBorder="1" applyAlignment="1" applyProtection="1">
      <alignment horizontal="right" vertical="center"/>
    </xf>
    <xf numFmtId="0" fontId="54" fillId="8" borderId="67" xfId="14" applyNumberFormat="1" applyFont="1" applyFill="1" applyBorder="1" applyAlignment="1" applyProtection="1">
      <alignment horizontal="center"/>
    </xf>
    <xf numFmtId="0" fontId="28" fillId="8" borderId="0" xfId="14" applyNumberFormat="1" applyFont="1" applyFill="1" applyBorder="1" applyAlignment="1" applyProtection="1">
      <alignment vertical="center"/>
    </xf>
    <xf numFmtId="0" fontId="28" fillId="0" borderId="49" xfId="14" applyNumberFormat="1" applyFont="1" applyFill="1" applyBorder="1" applyAlignment="1" applyProtection="1">
      <alignment horizontal="right" vertical="center"/>
    </xf>
    <xf numFmtId="0" fontId="28" fillId="0" borderId="49" xfId="14" applyNumberFormat="1" applyFont="1" applyFill="1" applyBorder="1" applyProtection="1"/>
    <xf numFmtId="0" fontId="28" fillId="8" borderId="23" xfId="14" applyNumberFormat="1" applyFont="1" applyFill="1" applyBorder="1" applyAlignment="1" applyProtection="1">
      <alignment horizontal="left" shrinkToFit="1"/>
    </xf>
    <xf numFmtId="0" fontId="28" fillId="8" borderId="44" xfId="14" applyNumberFormat="1" applyFont="1" applyFill="1" applyBorder="1" applyAlignment="1" applyProtection="1">
      <alignment vertical="center"/>
    </xf>
    <xf numFmtId="0" fontId="28" fillId="8" borderId="128" xfId="14" applyNumberFormat="1" applyFont="1" applyFill="1" applyBorder="1" applyAlignment="1" applyProtection="1">
      <alignment horizontal="left" shrinkToFit="1"/>
    </xf>
    <xf numFmtId="0" fontId="28" fillId="8" borderId="124" xfId="14" applyNumberFormat="1" applyFont="1" applyFill="1" applyBorder="1" applyAlignment="1" applyProtection="1">
      <alignment vertical="center"/>
    </xf>
    <xf numFmtId="0" fontId="28" fillId="8" borderId="67" xfId="14" applyNumberFormat="1" applyFont="1" applyFill="1" applyBorder="1" applyAlignment="1" applyProtection="1">
      <alignment horizontal="left"/>
      <protection locked="0"/>
    </xf>
    <xf numFmtId="0" fontId="28" fillId="8" borderId="112" xfId="14" applyNumberFormat="1" applyFont="1" applyFill="1" applyBorder="1" applyAlignment="1" applyProtection="1">
      <alignment vertical="center"/>
    </xf>
    <xf numFmtId="0" fontId="28" fillId="8" borderId="23" xfId="14" applyNumberFormat="1" applyFont="1" applyFill="1" applyBorder="1" applyAlignment="1" applyProtection="1">
      <alignment horizontal="left"/>
      <protection locked="0"/>
    </xf>
    <xf numFmtId="0" fontId="28" fillId="8" borderId="25" xfId="14" applyNumberFormat="1" applyFont="1" applyFill="1" applyBorder="1" applyAlignment="1" applyProtection="1">
      <alignment vertical="center"/>
    </xf>
    <xf numFmtId="0" fontId="28" fillId="8" borderId="128" xfId="14" applyNumberFormat="1" applyFont="1" applyFill="1" applyBorder="1" applyAlignment="1" applyProtection="1">
      <alignment horizontal="left"/>
      <protection locked="0"/>
    </xf>
    <xf numFmtId="185" fontId="28" fillId="8" borderId="23" xfId="14" applyNumberFormat="1" applyFont="1" applyFill="1" applyBorder="1" applyAlignment="1" applyProtection="1">
      <alignment horizontal="distributed" justifyLastLine="1"/>
      <protection locked="0"/>
    </xf>
    <xf numFmtId="0" fontId="28" fillId="0" borderId="90" xfId="14" applyNumberFormat="1" applyFont="1" applyFill="1" applyBorder="1" applyAlignment="1" applyProtection="1">
      <alignment horizontal="right" vertical="center"/>
    </xf>
    <xf numFmtId="185" fontId="28" fillId="6" borderId="128" xfId="14" applyNumberFormat="1" applyFont="1" applyFill="1" applyBorder="1" applyAlignment="1" applyProtection="1">
      <alignment horizontal="distributed" justifyLastLine="1"/>
      <protection locked="0"/>
    </xf>
    <xf numFmtId="0" fontId="28" fillId="6" borderId="124" xfId="14" applyNumberFormat="1" applyFont="1" applyFill="1" applyBorder="1" applyAlignment="1" applyProtection="1">
      <alignment vertical="center"/>
    </xf>
    <xf numFmtId="185" fontId="28" fillId="6" borderId="67" xfId="14" applyNumberFormat="1" applyFont="1" applyFill="1" applyBorder="1" applyAlignment="1" applyProtection="1">
      <alignment horizontal="distributed"/>
    </xf>
    <xf numFmtId="0" fontId="28" fillId="6" borderId="112" xfId="14" applyNumberFormat="1" applyFont="1" applyFill="1" applyBorder="1" applyAlignment="1" applyProtection="1">
      <alignment vertical="center"/>
    </xf>
    <xf numFmtId="0" fontId="28" fillId="6" borderId="113" xfId="14" applyNumberFormat="1" applyFont="1" applyFill="1" applyBorder="1" applyAlignment="1" applyProtection="1">
      <alignment vertical="center"/>
    </xf>
    <xf numFmtId="0" fontId="28" fillId="0" borderId="89" xfId="14" applyNumberFormat="1" applyFont="1" applyFill="1" applyBorder="1" applyAlignment="1" applyProtection="1">
      <alignment horizontal="right" vertical="center"/>
    </xf>
    <xf numFmtId="0" fontId="28" fillId="8" borderId="9" xfId="14" applyNumberFormat="1" applyFont="1" applyFill="1" applyBorder="1" applyAlignment="1" applyProtection="1">
      <alignment horizontal="left" shrinkToFit="1"/>
      <protection locked="0"/>
    </xf>
    <xf numFmtId="0" fontId="28" fillId="8" borderId="111" xfId="14" applyNumberFormat="1" applyFont="1" applyFill="1" applyBorder="1" applyAlignment="1" applyProtection="1">
      <alignment vertical="center"/>
    </xf>
    <xf numFmtId="0" fontId="28" fillId="8" borderId="67" xfId="14" applyNumberFormat="1" applyFont="1" applyFill="1" applyBorder="1" applyAlignment="1" applyProtection="1">
      <alignment horizontal="left" shrinkToFit="1"/>
      <protection locked="0"/>
    </xf>
    <xf numFmtId="0" fontId="28" fillId="8" borderId="23" xfId="14" applyNumberFormat="1" applyFont="1" applyFill="1" applyBorder="1" applyAlignment="1" applyProtection="1">
      <alignment horizontal="left" shrinkToFit="1"/>
      <protection locked="0"/>
    </xf>
    <xf numFmtId="0" fontId="28" fillId="8" borderId="128" xfId="14" applyNumberFormat="1" applyFont="1" applyFill="1" applyBorder="1" applyAlignment="1" applyProtection="1">
      <alignment horizontal="left" shrinkToFit="1"/>
      <protection locked="0"/>
    </xf>
    <xf numFmtId="0" fontId="28" fillId="2" borderId="49" xfId="14" applyNumberFormat="1" applyFont="1" applyFill="1" applyBorder="1" applyAlignment="1" applyProtection="1">
      <alignment horizontal="right" vertical="center"/>
    </xf>
    <xf numFmtId="0" fontId="28" fillId="0" borderId="33" xfId="14" applyNumberFormat="1" applyFont="1" applyFill="1" applyBorder="1" applyAlignment="1" applyProtection="1">
      <alignment horizontal="right" vertical="center"/>
    </xf>
    <xf numFmtId="0" fontId="28" fillId="0" borderId="59" xfId="14" applyNumberFormat="1" applyFont="1" applyFill="1" applyBorder="1" applyAlignment="1" applyProtection="1">
      <alignment horizontal="right" vertical="center"/>
    </xf>
    <xf numFmtId="0" fontId="28" fillId="6" borderId="128" xfId="14" applyNumberFormat="1" applyFont="1" applyFill="1" applyBorder="1" applyAlignment="1" applyProtection="1">
      <alignment horizontal="left" shrinkToFit="1"/>
      <protection locked="0"/>
    </xf>
    <xf numFmtId="0" fontId="28" fillId="6" borderId="67" xfId="14" applyNumberFormat="1" applyFont="1" applyFill="1" applyBorder="1" applyAlignment="1" applyProtection="1">
      <alignment horizontal="left" shrinkToFit="1"/>
      <protection locked="0"/>
    </xf>
    <xf numFmtId="0" fontId="28" fillId="0" borderId="40" xfId="14" applyNumberFormat="1" applyFont="1" applyFill="1" applyBorder="1" applyAlignment="1" applyProtection="1">
      <alignment horizontal="right" vertical="center"/>
    </xf>
    <xf numFmtId="0" fontId="28" fillId="0" borderId="26" xfId="14" applyNumberFormat="1" applyFont="1" applyFill="1" applyBorder="1" applyAlignment="1" applyProtection="1">
      <alignment horizontal="right" vertical="center"/>
    </xf>
    <xf numFmtId="0" fontId="28" fillId="0" borderId="90" xfId="14" applyNumberFormat="1" applyFont="1" applyFill="1" applyBorder="1" applyProtection="1"/>
    <xf numFmtId="0" fontId="28" fillId="0" borderId="16" xfId="14" applyNumberFormat="1" applyFont="1" applyFill="1" applyBorder="1" applyProtection="1"/>
    <xf numFmtId="0" fontId="28" fillId="0" borderId="122" xfId="14" applyNumberFormat="1" applyFont="1" applyFill="1" applyBorder="1" applyAlignment="1" applyProtection="1">
      <alignment horizontal="right" vertical="center"/>
    </xf>
    <xf numFmtId="0" fontId="28" fillId="0" borderId="68" xfId="14" applyNumberFormat="1" applyFont="1" applyFill="1" applyBorder="1" applyAlignment="1" applyProtection="1">
      <alignment horizontal="center"/>
    </xf>
    <xf numFmtId="0" fontId="28" fillId="0" borderId="136" xfId="14" applyNumberFormat="1" applyFont="1" applyFill="1" applyBorder="1" applyProtection="1"/>
    <xf numFmtId="0" fontId="28" fillId="0" borderId="137" xfId="14" applyNumberFormat="1" applyFont="1" applyFill="1" applyBorder="1" applyAlignment="1" applyProtection="1">
      <alignment horizontal="right" vertical="center"/>
    </xf>
    <xf numFmtId="0" fontId="28" fillId="0" borderId="67" xfId="14" applyNumberFormat="1" applyFont="1" applyFill="1" applyBorder="1" applyAlignment="1" applyProtection="1">
      <alignment horizontal="center"/>
    </xf>
    <xf numFmtId="0" fontId="28" fillId="0" borderId="83" xfId="14" applyNumberFormat="1" applyFont="1" applyFill="1" applyBorder="1" applyAlignment="1" applyProtection="1">
      <alignment horizontal="center"/>
    </xf>
    <xf numFmtId="0" fontId="28" fillId="0" borderId="139" xfId="14" applyNumberFormat="1" applyFont="1" applyFill="1" applyBorder="1" applyAlignment="1" applyProtection="1">
      <alignment vertical="center"/>
    </xf>
    <xf numFmtId="0" fontId="28" fillId="0" borderId="103" xfId="14" applyNumberFormat="1" applyFont="1" applyFill="1" applyBorder="1" applyAlignment="1" applyProtection="1">
      <alignment horizontal="right" vertical="center"/>
    </xf>
    <xf numFmtId="0" fontId="28" fillId="0" borderId="8" xfId="14" applyNumberFormat="1" applyFont="1" applyFill="1" applyBorder="1" applyAlignment="1" applyProtection="1">
      <alignment horizontal="center"/>
    </xf>
    <xf numFmtId="0" fontId="28" fillId="0" borderId="112" xfId="14" applyNumberFormat="1" applyFont="1" applyFill="1" applyBorder="1" applyAlignment="1" applyProtection="1">
      <alignment vertical="center"/>
    </xf>
    <xf numFmtId="0" fontId="28" fillId="0" borderId="0" xfId="14" applyNumberFormat="1" applyFont="1" applyFill="1" applyBorder="1" applyAlignment="1" applyProtection="1">
      <alignment horizontal="center" vertical="center"/>
    </xf>
    <xf numFmtId="0" fontId="28" fillId="0" borderId="127" xfId="14" applyNumberFormat="1" applyFont="1" applyFill="1" applyBorder="1" applyProtection="1"/>
    <xf numFmtId="0" fontId="28" fillId="0" borderId="67" xfId="14" applyNumberFormat="1" applyFont="1" applyFill="1" applyBorder="1" applyProtection="1"/>
    <xf numFmtId="0" fontId="28" fillId="0" borderId="68" xfId="14" applyNumberFormat="1" applyFont="1" applyFill="1" applyBorder="1" applyProtection="1"/>
    <xf numFmtId="0" fontId="28" fillId="0" borderId="85" xfId="14" applyNumberFormat="1" applyFont="1" applyFill="1" applyBorder="1" applyProtection="1"/>
    <xf numFmtId="0" fontId="28" fillId="0" borderId="25" xfId="14" applyNumberFormat="1" applyFont="1" applyFill="1" applyBorder="1" applyAlignment="1" applyProtection="1">
      <alignment vertical="center"/>
    </xf>
    <xf numFmtId="0" fontId="28" fillId="0" borderId="144" xfId="14" applyNumberFormat="1" applyFont="1" applyFill="1" applyBorder="1" applyProtection="1"/>
    <xf numFmtId="0" fontId="28" fillId="0" borderId="124" xfId="14" applyNumberFormat="1" applyFont="1" applyFill="1" applyBorder="1" applyAlignment="1" applyProtection="1">
      <alignment vertical="center"/>
    </xf>
    <xf numFmtId="0" fontId="28" fillId="3" borderId="49" xfId="14" applyNumberFormat="1" applyFont="1" applyFill="1" applyBorder="1" applyAlignment="1" applyProtection="1">
      <alignment horizontal="right" vertical="center"/>
    </xf>
    <xf numFmtId="0" fontId="28" fillId="0" borderId="8" xfId="14" applyNumberFormat="1" applyFont="1" applyFill="1" applyBorder="1" applyProtection="1"/>
    <xf numFmtId="0" fontId="28" fillId="0" borderId="92" xfId="14" applyNumberFormat="1" applyFont="1" applyFill="1" applyBorder="1" applyAlignment="1" applyProtection="1">
      <alignment horizontal="distributed"/>
    </xf>
    <xf numFmtId="0" fontId="28" fillId="0" borderId="20" xfId="14" applyNumberFormat="1" applyFont="1" applyFill="1" applyBorder="1" applyAlignment="1" applyProtection="1">
      <alignment horizontal="center" vertical="center"/>
    </xf>
    <xf numFmtId="0" fontId="28" fillId="0" borderId="88" xfId="14" applyNumberFormat="1" applyFont="1" applyFill="1" applyBorder="1" applyProtection="1"/>
    <xf numFmtId="0" fontId="28" fillId="0" borderId="92" xfId="14" applyNumberFormat="1" applyFont="1" applyFill="1" applyBorder="1" applyProtection="1"/>
    <xf numFmtId="0" fontId="28" fillId="0" borderId="69" xfId="14" applyNumberFormat="1" applyFont="1" applyFill="1" applyBorder="1" applyProtection="1"/>
    <xf numFmtId="0" fontId="28" fillId="0" borderId="146" xfId="14" applyNumberFormat="1" applyFont="1" applyFill="1" applyBorder="1" applyAlignment="1" applyProtection="1">
      <alignment vertical="center"/>
    </xf>
    <xf numFmtId="0" fontId="28" fillId="0" borderId="97" xfId="14" applyNumberFormat="1" applyFont="1" applyFill="1" applyBorder="1" applyAlignment="1" applyProtection="1">
      <alignment horizontal="right" vertical="center"/>
    </xf>
    <xf numFmtId="178" fontId="28" fillId="0" borderId="0" xfId="10" applyNumberFormat="1" applyFont="1" applyFill="1" applyBorder="1" applyProtection="1"/>
    <xf numFmtId="49" fontId="28" fillId="0" borderId="150" xfId="14" applyNumberFormat="1" applyFont="1" applyFill="1" applyBorder="1" applyAlignment="1" applyProtection="1">
      <alignment horizontal="center" vertical="center" shrinkToFit="1"/>
    </xf>
    <xf numFmtId="0" fontId="28" fillId="0" borderId="33" xfId="14" applyNumberFormat="1" applyFont="1" applyFill="1" applyBorder="1" applyAlignment="1" applyProtection="1">
      <alignment horizontal="center" vertical="center"/>
    </xf>
    <xf numFmtId="180" fontId="28" fillId="0" borderId="33" xfId="0" applyNumberFormat="1" applyFont="1" applyBorder="1" applyAlignment="1">
      <alignment horizontal="center" vertical="center"/>
    </xf>
    <xf numFmtId="180" fontId="28" fillId="0" borderId="47" xfId="11" applyNumberFormat="1" applyFont="1" applyFill="1" applyBorder="1" applyAlignment="1" applyProtection="1">
      <alignment horizontal="center" vertical="center"/>
    </xf>
    <xf numFmtId="49" fontId="28" fillId="0" borderId="30" xfId="14" applyNumberFormat="1" applyFont="1" applyFill="1" applyBorder="1" applyAlignment="1" applyProtection="1">
      <alignment horizontal="center" vertical="center" shrinkToFit="1"/>
    </xf>
    <xf numFmtId="180" fontId="28" fillId="0" borderId="26" xfId="0" applyNumberFormat="1" applyFont="1" applyBorder="1" applyAlignment="1">
      <alignment horizontal="center" vertical="center"/>
    </xf>
    <xf numFmtId="180" fontId="28" fillId="0" borderId="33" xfId="11" applyNumberFormat="1" applyFont="1" applyFill="1" applyBorder="1" applyAlignment="1" applyProtection="1">
      <alignment horizontal="center" vertical="center"/>
    </xf>
    <xf numFmtId="180" fontId="28" fillId="0" borderId="33" xfId="14" applyNumberFormat="1" applyFont="1" applyFill="1" applyBorder="1" applyAlignment="1" applyProtection="1">
      <alignment horizontal="center" vertical="center"/>
    </xf>
    <xf numFmtId="181" fontId="28" fillId="0" borderId="33" xfId="11" applyNumberFormat="1" applyFont="1" applyFill="1" applyBorder="1" applyAlignment="1" applyProtection="1">
      <alignment horizontal="center" vertical="center"/>
    </xf>
    <xf numFmtId="180" fontId="28" fillId="0" borderId="49" xfId="11" applyNumberFormat="1" applyFont="1" applyFill="1" applyBorder="1" applyAlignment="1" applyProtection="1">
      <alignment horizontal="center" vertical="center"/>
    </xf>
    <xf numFmtId="49" fontId="28" fillId="0" borderId="128" xfId="14" applyNumberFormat="1" applyFont="1" applyFill="1" applyBorder="1" applyAlignment="1" applyProtection="1">
      <alignment horizontal="center" vertical="center" shrinkToFit="1"/>
    </xf>
    <xf numFmtId="0" fontId="28" fillId="0" borderId="125" xfId="14" applyNumberFormat="1" applyFont="1" applyFill="1" applyBorder="1" applyAlignment="1" applyProtection="1">
      <alignment horizontal="center" vertical="center"/>
    </xf>
    <xf numFmtId="180" fontId="28" fillId="0" borderId="125" xfId="14" applyNumberFormat="1" applyFont="1" applyFill="1" applyBorder="1" applyAlignment="1" applyProtection="1">
      <alignment horizontal="center" vertical="center"/>
    </xf>
    <xf numFmtId="180" fontId="28" fillId="0" borderId="90" xfId="11" applyNumberFormat="1" applyFont="1" applyFill="1" applyBorder="1" applyAlignment="1" applyProtection="1">
      <alignment horizontal="center" vertical="center"/>
    </xf>
    <xf numFmtId="0" fontId="28" fillId="0" borderId="92" xfId="14" applyNumberFormat="1" applyFont="1" applyFill="1" applyBorder="1" applyAlignment="1" applyProtection="1">
      <alignment horizontal="center" vertical="center"/>
    </xf>
    <xf numFmtId="0" fontId="28" fillId="0" borderId="120" xfId="14" applyNumberFormat="1" applyFont="1" applyFill="1" applyBorder="1" applyAlignment="1" applyProtection="1">
      <alignment horizontal="center" vertical="center"/>
    </xf>
    <xf numFmtId="49" fontId="28" fillId="0" borderId="123" xfId="14" applyNumberFormat="1" applyFont="1" applyFill="1" applyBorder="1" applyAlignment="1" applyProtection="1">
      <alignment horizontal="center" vertical="center"/>
    </xf>
    <xf numFmtId="0" fontId="28" fillId="0" borderId="42" xfId="14" applyNumberFormat="1" applyFont="1" applyFill="1" applyBorder="1" applyAlignment="1" applyProtection="1">
      <alignment horizontal="center" vertical="center"/>
    </xf>
    <xf numFmtId="0" fontId="53" fillId="8" borderId="6" xfId="14" applyNumberFormat="1" applyFont="1" applyFill="1" applyBorder="1" applyAlignment="1" applyProtection="1">
      <alignment horizontal="center" vertical="center"/>
    </xf>
    <xf numFmtId="0" fontId="53" fillId="8" borderId="120" xfId="14" applyNumberFormat="1" applyFont="1" applyFill="1" applyBorder="1" applyAlignment="1" applyProtection="1">
      <alignment horizontal="center" vertical="center"/>
    </xf>
    <xf numFmtId="0" fontId="53" fillId="8" borderId="2" xfId="14" applyNumberFormat="1" applyFont="1" applyFill="1" applyBorder="1" applyAlignment="1" applyProtection="1">
      <alignment horizontal="center" vertical="center"/>
    </xf>
    <xf numFmtId="0" fontId="53" fillId="8" borderId="55" xfId="14" applyNumberFormat="1" applyFont="1" applyFill="1" applyBorder="1" applyAlignment="1" applyProtection="1">
      <alignment horizontal="center" vertical="center"/>
    </xf>
    <xf numFmtId="0" fontId="53" fillId="8" borderId="56" xfId="14" applyNumberFormat="1" applyFont="1" applyFill="1" applyBorder="1" applyAlignment="1" applyProtection="1">
      <alignment horizontal="center" vertical="center"/>
    </xf>
    <xf numFmtId="0" fontId="28" fillId="8" borderId="54" xfId="14" applyNumberFormat="1" applyFont="1" applyFill="1" applyBorder="1" applyAlignment="1" applyProtection="1">
      <alignment horizontal="center" vertical="center"/>
    </xf>
    <xf numFmtId="176" fontId="28" fillId="7" borderId="36" xfId="14" applyNumberFormat="1" applyFont="1" applyFill="1" applyBorder="1" applyAlignment="1" applyProtection="1">
      <alignment horizontal="center" vertical="center" shrinkToFit="1"/>
      <protection locked="0"/>
    </xf>
    <xf numFmtId="176" fontId="28" fillId="7" borderId="34" xfId="14" applyNumberFormat="1" applyFont="1" applyFill="1" applyBorder="1" applyAlignment="1" applyProtection="1">
      <alignment horizontal="center" vertical="center" shrinkToFit="1"/>
      <protection locked="0"/>
    </xf>
    <xf numFmtId="176" fontId="28" fillId="7" borderId="129" xfId="14" applyNumberFormat="1" applyFont="1" applyFill="1" applyBorder="1" applyAlignment="1" applyProtection="1">
      <alignment horizontal="center" vertical="center" shrinkToFit="1"/>
      <protection locked="0"/>
    </xf>
    <xf numFmtId="0" fontId="28" fillId="7" borderId="121" xfId="14" applyNumberFormat="1" applyFont="1" applyFill="1" applyBorder="1" applyAlignment="1" applyProtection="1">
      <alignment horizontal="center" vertical="center" shrinkToFit="1"/>
      <protection locked="0"/>
    </xf>
    <xf numFmtId="177" fontId="28" fillId="0" borderId="33" xfId="13" applyNumberFormat="1" applyFont="1" applyFill="1" applyBorder="1" applyAlignment="1" applyProtection="1">
      <alignment horizontal="right" vertical="center"/>
    </xf>
    <xf numFmtId="177" fontId="28" fillId="0" borderId="59" xfId="14" applyNumberFormat="1" applyFont="1" applyFill="1" applyBorder="1" applyAlignment="1" applyProtection="1">
      <alignment horizontal="right" vertical="center"/>
    </xf>
    <xf numFmtId="177" fontId="28" fillId="0" borderId="33" xfId="14" applyNumberFormat="1" applyFont="1" applyFill="1" applyBorder="1" applyAlignment="1" applyProtection="1">
      <alignment horizontal="right" vertical="center"/>
    </xf>
    <xf numFmtId="177" fontId="28" fillId="0" borderId="125" xfId="13" applyNumberFormat="1" applyFont="1" applyFill="1" applyBorder="1" applyAlignment="1" applyProtection="1">
      <alignment horizontal="right" vertical="center"/>
    </xf>
    <xf numFmtId="0" fontId="28" fillId="0" borderId="30" xfId="14" applyNumberFormat="1" applyFont="1" applyFill="1" applyBorder="1" applyAlignment="1" applyProtection="1">
      <alignment horizontal="center" vertical="center"/>
    </xf>
    <xf numFmtId="0" fontId="28" fillId="0" borderId="49" xfId="14" applyNumberFormat="1" applyFont="1" applyFill="1" applyBorder="1" applyAlignment="1" applyProtection="1">
      <alignment horizontal="center" vertical="center"/>
    </xf>
    <xf numFmtId="177" fontId="28" fillId="0" borderId="120" xfId="13" applyNumberFormat="1" applyFont="1" applyFill="1" applyBorder="1" applyAlignment="1" applyProtection="1">
      <alignment horizontal="right" vertical="center"/>
    </xf>
    <xf numFmtId="49" fontId="28" fillId="8" borderId="35" xfId="14" applyNumberFormat="1" applyFont="1" applyFill="1" applyBorder="1" applyAlignment="1" applyProtection="1">
      <alignment horizontal="center" vertical="center" shrinkToFit="1"/>
    </xf>
    <xf numFmtId="0" fontId="28" fillId="8" borderId="154" xfId="14" applyNumberFormat="1" applyFont="1" applyFill="1" applyBorder="1" applyAlignment="1" applyProtection="1">
      <alignment horizontal="center" vertical="center"/>
    </xf>
    <xf numFmtId="0" fontId="28" fillId="8" borderId="28" xfId="14" applyNumberFormat="1" applyFont="1" applyFill="1" applyBorder="1" applyAlignment="1" applyProtection="1">
      <alignment horizontal="center" vertical="center"/>
    </xf>
    <xf numFmtId="0" fontId="28" fillId="8" borderId="35" xfId="14" applyNumberFormat="1" applyFont="1" applyFill="1" applyBorder="1" applyAlignment="1" applyProtection="1">
      <alignment horizontal="center" vertical="center"/>
    </xf>
    <xf numFmtId="0" fontId="28" fillId="8" borderId="153" xfId="14" applyNumberFormat="1" applyFont="1" applyFill="1" applyBorder="1" applyAlignment="1" applyProtection="1">
      <alignment horizontal="center" vertical="center"/>
    </xf>
    <xf numFmtId="178" fontId="28" fillId="0" borderId="34" xfId="10" applyNumberFormat="1" applyFont="1" applyFill="1" applyBorder="1" applyAlignment="1" applyProtection="1">
      <alignment horizontal="right" vertical="center"/>
    </xf>
    <xf numFmtId="0" fontId="28" fillId="9" borderId="35" xfId="14" applyNumberFormat="1" applyFont="1" applyFill="1" applyBorder="1" applyAlignment="1" applyProtection="1">
      <alignment horizontal="center" vertical="center"/>
      <protection locked="0"/>
    </xf>
    <xf numFmtId="0" fontId="28" fillId="9" borderId="123" xfId="14" applyNumberFormat="1" applyFont="1" applyFill="1" applyBorder="1" applyAlignment="1" applyProtection="1">
      <alignment horizontal="center" vertical="center"/>
      <protection locked="0"/>
    </xf>
    <xf numFmtId="0" fontId="28" fillId="8" borderId="42" xfId="14" applyNumberFormat="1" applyFont="1" applyFill="1" applyBorder="1" applyAlignment="1" applyProtection="1">
      <alignment horizontal="center" vertical="center"/>
    </xf>
    <xf numFmtId="0" fontId="28" fillId="8" borderId="62" xfId="14" applyNumberFormat="1" applyFont="1" applyFill="1" applyBorder="1" applyAlignment="1" applyProtection="1">
      <alignment horizontal="center" vertical="center"/>
    </xf>
    <xf numFmtId="177" fontId="53" fillId="8" borderId="54" xfId="11" applyNumberFormat="1" applyFont="1" applyFill="1" applyBorder="1" applyAlignment="1" applyProtection="1">
      <alignment horizontal="center" vertical="center"/>
    </xf>
    <xf numFmtId="177" fontId="53" fillId="8" borderId="132" xfId="11" applyNumberFormat="1" applyFont="1" applyFill="1" applyBorder="1" applyAlignment="1" applyProtection="1">
      <alignment horizontal="center" vertical="center"/>
    </xf>
    <xf numFmtId="177" fontId="28" fillId="7" borderId="88" xfId="11" applyNumberFormat="1" applyFont="1" applyFill="1" applyBorder="1" applyAlignment="1" applyProtection="1">
      <alignment horizontal="center" vertical="center"/>
      <protection locked="0"/>
    </xf>
    <xf numFmtId="9" fontId="28" fillId="8" borderId="28" xfId="14" applyNumberFormat="1" applyFont="1" applyFill="1" applyBorder="1" applyAlignment="1" applyProtection="1">
      <alignment horizontal="center" vertical="center"/>
    </xf>
    <xf numFmtId="9" fontId="28" fillId="8" borderId="35" xfId="14" applyNumberFormat="1" applyFont="1" applyFill="1" applyBorder="1" applyAlignment="1" applyProtection="1">
      <alignment horizontal="center" vertical="center"/>
    </xf>
    <xf numFmtId="177" fontId="4" fillId="0" borderId="64" xfId="0" applyNumberFormat="1" applyFont="1" applyBorder="1" applyAlignment="1">
      <alignment horizontal="centerContinuous"/>
    </xf>
    <xf numFmtId="177" fontId="4" fillId="0" borderId="0" xfId="0" applyNumberFormat="1" applyFont="1" applyBorder="1" applyAlignment="1"/>
    <xf numFmtId="177" fontId="4" fillId="0" borderId="0" xfId="0" applyNumberFormat="1" applyFont="1" applyBorder="1" applyAlignment="1">
      <alignment horizontal="centerContinuous"/>
    </xf>
    <xf numFmtId="177" fontId="4" fillId="0" borderId="0" xfId="0" applyNumberFormat="1" applyFont="1" applyBorder="1" applyAlignment="1">
      <alignment horizontal="left"/>
    </xf>
    <xf numFmtId="177" fontId="4" fillId="0" borderId="0" xfId="0" applyNumberFormat="1" applyFont="1" applyBorder="1"/>
    <xf numFmtId="177" fontId="4" fillId="0" borderId="0" xfId="0" applyNumberFormat="1" applyFont="1" applyBorder="1" applyAlignment="1">
      <alignment horizontal="distributed"/>
    </xf>
    <xf numFmtId="38" fontId="4" fillId="0" borderId="0" xfId="11" applyNumberFormat="1" applyFont="1" applyBorder="1" applyAlignment="1"/>
    <xf numFmtId="177" fontId="4" fillId="0" borderId="16" xfId="0" applyNumberFormat="1" applyFont="1" applyBorder="1" applyAlignment="1">
      <alignment vertical="distributed"/>
    </xf>
    <xf numFmtId="177" fontId="4" fillId="0" borderId="111" xfId="0" applyNumberFormat="1" applyFont="1" applyBorder="1" applyAlignment="1">
      <alignment horizontal="centerContinuous"/>
    </xf>
    <xf numFmtId="177" fontId="5" fillId="8" borderId="40" xfId="0" applyNumberFormat="1" applyFont="1" applyFill="1" applyBorder="1" applyAlignment="1">
      <alignment horizontal="center" vertical="center"/>
    </xf>
    <xf numFmtId="177" fontId="4" fillId="0" borderId="44" xfId="0" applyNumberFormat="1" applyFont="1" applyBorder="1" applyAlignment="1">
      <alignment horizontal="distributed"/>
    </xf>
    <xf numFmtId="177" fontId="4" fillId="0" borderId="90" xfId="0" applyNumberFormat="1" applyFont="1" applyBorder="1" applyAlignment="1">
      <alignment horizontal="distributed"/>
    </xf>
    <xf numFmtId="184" fontId="5" fillId="0" borderId="9" xfId="0" applyNumberFormat="1" applyFont="1" applyBorder="1" applyAlignment="1">
      <alignment horizontal="center" vertical="center"/>
    </xf>
    <xf numFmtId="184" fontId="5" fillId="0" borderId="23" xfId="0" applyNumberFormat="1" applyFont="1" applyBorder="1" applyAlignment="1">
      <alignment horizontal="center" vertical="center"/>
    </xf>
    <xf numFmtId="184" fontId="5" fillId="0" borderId="128" xfId="0" applyNumberFormat="1" applyFont="1" applyBorder="1" applyAlignment="1">
      <alignment horizontal="center" vertical="center"/>
    </xf>
    <xf numFmtId="184" fontId="5" fillId="0" borderId="67" xfId="0" applyNumberFormat="1" applyFont="1" applyBorder="1" applyAlignment="1">
      <alignment horizontal="center" vertical="center"/>
    </xf>
    <xf numFmtId="177" fontId="5" fillId="0" borderId="62"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5" fillId="0" borderId="123" xfId="0" applyNumberFormat="1" applyFont="1" applyBorder="1" applyAlignment="1">
      <alignment horizontal="center" vertical="center"/>
    </xf>
    <xf numFmtId="177" fontId="5" fillId="0" borderId="58" xfId="0" applyNumberFormat="1" applyFont="1" applyBorder="1" applyAlignment="1">
      <alignment horizontal="center" vertical="center"/>
    </xf>
    <xf numFmtId="177" fontId="5" fillId="8" borderId="37" xfId="0" applyNumberFormat="1" applyFont="1" applyFill="1" applyBorder="1" applyAlignment="1">
      <alignment horizontal="center" vertical="center"/>
    </xf>
    <xf numFmtId="0" fontId="5" fillId="8" borderId="89" xfId="0" applyNumberFormat="1" applyFont="1" applyFill="1" applyBorder="1" applyAlignment="1">
      <alignment horizontal="center" vertical="center"/>
    </xf>
    <xf numFmtId="177" fontId="5" fillId="0" borderId="63" xfId="0" applyNumberFormat="1" applyFont="1" applyBorder="1" applyAlignment="1">
      <alignment horizontal="center" vertical="center"/>
    </xf>
    <xf numFmtId="177" fontId="5" fillId="0" borderId="26" xfId="0" applyNumberFormat="1" applyFont="1" applyBorder="1" applyAlignment="1">
      <alignment horizontal="center" vertical="center"/>
    </xf>
    <xf numFmtId="177" fontId="5" fillId="0" borderId="125" xfId="0" applyNumberFormat="1" applyFont="1" applyBorder="1" applyAlignment="1">
      <alignment horizontal="center" vertical="center"/>
    </xf>
    <xf numFmtId="177" fontId="5" fillId="0" borderId="125"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177" fontId="23" fillId="0" borderId="9" xfId="0" applyNumberFormat="1" applyFont="1" applyBorder="1" applyAlignment="1"/>
    <xf numFmtId="177" fontId="5" fillId="0" borderId="64" xfId="0" applyNumberFormat="1" applyFont="1" applyBorder="1" applyAlignment="1">
      <alignment horizontal="center" vertical="center"/>
    </xf>
    <xf numFmtId="177" fontId="4" fillId="0" borderId="23" xfId="0" applyNumberFormat="1" applyFont="1" applyBorder="1" applyAlignment="1"/>
    <xf numFmtId="177" fontId="5" fillId="0" borderId="29" xfId="0" applyNumberFormat="1" applyFont="1" applyBorder="1" applyAlignment="1">
      <alignment horizontal="center" vertical="center"/>
    </xf>
    <xf numFmtId="177" fontId="4" fillId="0" borderId="128" xfId="0" applyNumberFormat="1" applyFont="1" applyBorder="1" applyAlignment="1"/>
    <xf numFmtId="177" fontId="5" fillId="0" borderId="129" xfId="0" applyNumberFormat="1" applyFont="1" applyBorder="1" applyAlignment="1">
      <alignment horizontal="center" vertical="center"/>
    </xf>
    <xf numFmtId="177" fontId="5" fillId="0" borderId="60" xfId="0" applyNumberFormat="1" applyFont="1" applyBorder="1" applyAlignment="1">
      <alignment horizontal="center" vertical="center"/>
    </xf>
    <xf numFmtId="177" fontId="4" fillId="0" borderId="16" xfId="0" applyNumberFormat="1" applyFont="1" applyBorder="1" applyAlignment="1">
      <alignment horizontal="centerContinuous"/>
    </xf>
    <xf numFmtId="177" fontId="4" fillId="0" borderId="92" xfId="0" applyNumberFormat="1" applyFont="1" applyBorder="1" applyAlignment="1"/>
    <xf numFmtId="177" fontId="4" fillId="0" borderId="20" xfId="0" applyNumberFormat="1" applyFont="1" applyBorder="1" applyAlignment="1">
      <alignment horizontal="distributed"/>
    </xf>
    <xf numFmtId="184" fontId="5" fillId="0" borderId="92" xfId="0" applyNumberFormat="1" applyFont="1" applyBorder="1" applyAlignment="1">
      <alignment horizontal="center" vertical="center"/>
    </xf>
    <xf numFmtId="177" fontId="5" fillId="0" borderId="132" xfId="0" applyNumberFormat="1" applyFont="1" applyBorder="1" applyAlignment="1">
      <alignment horizontal="center" vertical="center"/>
    </xf>
    <xf numFmtId="177" fontId="5" fillId="0" borderId="121" xfId="0" applyNumberFormat="1" applyFont="1" applyBorder="1" applyAlignment="1">
      <alignment horizontal="center" vertical="center"/>
    </xf>
    <xf numFmtId="0" fontId="28" fillId="7" borderId="0" xfId="14" applyNumberFormat="1" applyFont="1" applyFill="1" applyBorder="1" applyAlignment="1" applyProtection="1">
      <protection locked="0"/>
    </xf>
    <xf numFmtId="0" fontId="28" fillId="7" borderId="20" xfId="14" applyNumberFormat="1" applyFont="1" applyFill="1" applyBorder="1" applyAlignment="1" applyProtection="1">
      <protection locked="0"/>
    </xf>
    <xf numFmtId="0" fontId="0" fillId="0" borderId="0" xfId="0" applyAlignment="1">
      <alignment horizontal="center"/>
    </xf>
    <xf numFmtId="177" fontId="4" fillId="0" borderId="67" xfId="0" applyNumberFormat="1" applyFont="1" applyBorder="1" applyAlignment="1">
      <alignment horizontal="left"/>
    </xf>
    <xf numFmtId="177" fontId="5" fillId="0" borderId="125" xfId="0" applyNumberFormat="1" applyFont="1" applyBorder="1" applyAlignment="1">
      <alignment horizontal="right" vertical="center" wrapText="1"/>
    </xf>
    <xf numFmtId="177" fontId="5" fillId="0" borderId="59" xfId="0" applyNumberFormat="1" applyFont="1" applyBorder="1" applyAlignment="1">
      <alignment horizontal="right" vertical="center" wrapText="1"/>
    </xf>
    <xf numFmtId="177" fontId="5" fillId="0" borderId="26" xfId="0" applyNumberFormat="1" applyFont="1" applyBorder="1" applyAlignment="1">
      <alignment horizontal="right" vertical="center" wrapText="1"/>
    </xf>
    <xf numFmtId="177" fontId="5" fillId="0" borderId="120" xfId="0" applyNumberFormat="1" applyFont="1" applyBorder="1" applyAlignment="1">
      <alignment horizontal="right" vertical="center" wrapText="1"/>
    </xf>
    <xf numFmtId="177" fontId="28" fillId="0" borderId="25" xfId="13" applyNumberFormat="1" applyFont="1" applyFill="1" applyBorder="1" applyAlignment="1" applyProtection="1">
      <alignment horizontal="right" vertical="center"/>
    </xf>
    <xf numFmtId="177" fontId="28" fillId="0" borderId="25" xfId="11" applyNumberFormat="1" applyFont="1" applyFill="1" applyBorder="1" applyAlignment="1" applyProtection="1">
      <alignment horizontal="right" vertical="center"/>
    </xf>
    <xf numFmtId="177" fontId="28" fillId="0" borderId="32" xfId="11" applyNumberFormat="1" applyFont="1" applyFill="1" applyBorder="1" applyAlignment="1" applyProtection="1">
      <alignment horizontal="right" vertical="center"/>
    </xf>
    <xf numFmtId="177" fontId="28" fillId="7" borderId="32" xfId="14" applyNumberFormat="1" applyFont="1" applyFill="1" applyBorder="1" applyAlignment="1" applyProtection="1">
      <alignment horizontal="right" vertical="center"/>
      <protection locked="0"/>
    </xf>
    <xf numFmtId="177" fontId="28" fillId="7" borderId="124" xfId="14" applyNumberFormat="1" applyFont="1" applyFill="1" applyBorder="1" applyAlignment="1" applyProtection="1">
      <alignment horizontal="right" vertical="center"/>
      <protection locked="0"/>
    </xf>
    <xf numFmtId="177" fontId="28" fillId="0" borderId="39" xfId="13" applyNumberFormat="1" applyFont="1" applyFill="1" applyBorder="1" applyAlignment="1" applyProtection="1">
      <alignment horizontal="right" vertical="center"/>
    </xf>
    <xf numFmtId="177" fontId="28" fillId="7" borderId="122" xfId="13" quotePrefix="1" applyNumberFormat="1" applyFont="1" applyFill="1" applyBorder="1" applyAlignment="1" applyProtection="1">
      <alignment horizontal="right" vertical="center"/>
      <protection locked="0"/>
    </xf>
    <xf numFmtId="177" fontId="28" fillId="7" borderId="41" xfId="11" applyNumberFormat="1" applyFont="1" applyFill="1" applyBorder="1" applyAlignment="1" applyProtection="1">
      <alignment horizontal="right" vertical="center"/>
      <protection locked="0"/>
    </xf>
    <xf numFmtId="177" fontId="28" fillId="0" borderId="55" xfId="13" applyNumberFormat="1" applyFont="1" applyFill="1" applyBorder="1" applyAlignment="1" applyProtection="1">
      <alignment horizontal="right" vertical="center"/>
    </xf>
    <xf numFmtId="49" fontId="28" fillId="7" borderId="32" xfId="11" applyNumberFormat="1" applyFont="1" applyFill="1" applyBorder="1" applyAlignment="1" applyProtection="1">
      <alignment horizontal="right" vertical="center"/>
    </xf>
    <xf numFmtId="178" fontId="28" fillId="0" borderId="34" xfId="14" applyNumberFormat="1" applyFont="1" applyFill="1" applyBorder="1" applyAlignment="1" applyProtection="1">
      <alignment horizontal="right" vertical="center"/>
    </xf>
    <xf numFmtId="0" fontId="28" fillId="0" borderId="124" xfId="0" applyFont="1" applyBorder="1" applyAlignment="1">
      <alignment vertical="center"/>
    </xf>
    <xf numFmtId="0" fontId="28" fillId="0" borderId="112" xfId="0" applyFont="1" applyBorder="1" applyAlignment="1">
      <alignment vertical="center"/>
    </xf>
    <xf numFmtId="0" fontId="28" fillId="0" borderId="44" xfId="0" applyFont="1" applyBorder="1" applyAlignment="1">
      <alignment vertical="center"/>
    </xf>
    <xf numFmtId="0" fontId="28" fillId="0" borderId="25" xfId="0" applyFont="1" applyBorder="1" applyAlignment="1">
      <alignment vertical="center"/>
    </xf>
    <xf numFmtId="189" fontId="4" fillId="0" borderId="2" xfId="0" applyNumberFormat="1" applyFont="1" applyBorder="1" applyAlignment="1">
      <alignment horizontal="left" vertical="center"/>
    </xf>
    <xf numFmtId="188" fontId="28" fillId="0" borderId="90" xfId="14" applyNumberFormat="1" applyFont="1" applyFill="1" applyBorder="1" applyAlignment="1" applyProtection="1">
      <alignment vertical="center" wrapText="1" shrinkToFit="1"/>
    </xf>
    <xf numFmtId="188" fontId="28" fillId="0" borderId="44" xfId="14" applyNumberFormat="1" applyFont="1" applyFill="1" applyBorder="1" applyAlignment="1" applyProtection="1">
      <alignment vertical="center" wrapText="1" shrinkToFit="1"/>
    </xf>
    <xf numFmtId="185" fontId="28" fillId="0" borderId="90" xfId="14" applyNumberFormat="1" applyFont="1" applyFill="1" applyBorder="1" applyAlignment="1" applyProtection="1">
      <alignment vertical="center" wrapText="1" shrinkToFit="1"/>
    </xf>
    <xf numFmtId="188" fontId="28" fillId="0" borderId="0" xfId="14" applyNumberFormat="1" applyFont="1" applyFill="1" applyBorder="1" applyAlignment="1" applyProtection="1">
      <alignment vertical="center" wrapText="1" shrinkToFit="1"/>
    </xf>
    <xf numFmtId="38" fontId="28" fillId="7" borderId="29" xfId="11" applyNumberFormat="1" applyFont="1" applyFill="1" applyBorder="1" applyAlignment="1" applyProtection="1">
      <alignment vertical="center"/>
      <protection locked="0"/>
    </xf>
    <xf numFmtId="38" fontId="28" fillId="7" borderId="36" xfId="11" applyNumberFormat="1" applyFont="1" applyFill="1" applyBorder="1" applyAlignment="1" applyProtection="1">
      <alignment vertical="center"/>
      <protection locked="0"/>
    </xf>
    <xf numFmtId="0" fontId="28" fillId="0" borderId="34" xfId="14" applyNumberFormat="1" applyFont="1" applyFill="1" applyBorder="1" applyAlignment="1" applyProtection="1">
      <alignment vertical="center"/>
    </xf>
    <xf numFmtId="38" fontId="28" fillId="0" borderId="32" xfId="11" applyNumberFormat="1" applyFont="1" applyFill="1" applyBorder="1" applyAlignment="1" applyProtection="1">
      <alignment vertical="center"/>
    </xf>
    <xf numFmtId="0" fontId="28" fillId="0" borderId="126" xfId="14" applyNumberFormat="1" applyFont="1" applyFill="1" applyBorder="1" applyAlignment="1" applyProtection="1">
      <alignment vertical="center"/>
    </xf>
    <xf numFmtId="38" fontId="28" fillId="0" borderId="124" xfId="11" applyNumberFormat="1" applyFont="1" applyFill="1" applyBorder="1" applyAlignment="1" applyProtection="1">
      <alignment vertical="center"/>
    </xf>
    <xf numFmtId="38" fontId="28" fillId="7" borderId="129" xfId="11" applyNumberFormat="1" applyFont="1" applyFill="1" applyBorder="1" applyAlignment="1" applyProtection="1">
      <alignment vertical="center"/>
      <protection locked="0"/>
    </xf>
    <xf numFmtId="178" fontId="28" fillId="0" borderId="89" xfId="14" applyNumberFormat="1" applyFont="1" applyFill="1" applyBorder="1" applyAlignment="1" applyProtection="1">
      <alignment vertical="center"/>
    </xf>
    <xf numFmtId="0" fontId="28" fillId="0" borderId="27" xfId="14" applyNumberFormat="1" applyFont="1" applyFill="1" applyBorder="1" applyAlignment="1" applyProtection="1">
      <alignment horizontal="right" vertical="center"/>
    </xf>
    <xf numFmtId="177" fontId="28" fillId="7" borderId="29" xfId="13" applyNumberFormat="1" applyFont="1" applyFill="1" applyBorder="1" applyAlignment="1" applyProtection="1">
      <alignment horizontal="right" vertical="center"/>
      <protection locked="0"/>
    </xf>
    <xf numFmtId="177" fontId="28" fillId="7" borderId="36" xfId="11" applyNumberFormat="1" applyFont="1" applyFill="1" applyBorder="1" applyAlignment="1" applyProtection="1">
      <alignment horizontal="right" vertical="center"/>
      <protection locked="0"/>
    </xf>
    <xf numFmtId="0" fontId="28" fillId="9" borderId="34" xfId="14" applyNumberFormat="1" applyFont="1" applyFill="1" applyBorder="1" applyAlignment="1" applyProtection="1">
      <alignment horizontal="right" vertical="center"/>
      <protection locked="0"/>
    </xf>
    <xf numFmtId="0" fontId="28" fillId="9" borderId="126" xfId="14" applyNumberFormat="1" applyFont="1" applyFill="1" applyBorder="1" applyAlignment="1" applyProtection="1">
      <alignment horizontal="right" vertical="center"/>
      <protection locked="0"/>
    </xf>
    <xf numFmtId="177" fontId="28" fillId="7" borderId="129" xfId="14" applyNumberFormat="1" applyFont="1" applyFill="1" applyBorder="1" applyAlignment="1" applyProtection="1">
      <alignment horizontal="right" vertical="center"/>
      <protection locked="0"/>
    </xf>
    <xf numFmtId="0" fontId="28" fillId="0" borderId="41" xfId="14" applyNumberFormat="1" applyFont="1" applyFill="1" applyBorder="1" applyAlignment="1" applyProtection="1">
      <alignment horizontal="right" vertical="center"/>
    </xf>
    <xf numFmtId="177" fontId="28" fillId="0" borderId="43" xfId="11" applyNumberFormat="1" applyFont="1" applyFill="1" applyBorder="1" applyAlignment="1" applyProtection="1">
      <alignment horizontal="right" vertical="center"/>
      <protection locked="0"/>
    </xf>
    <xf numFmtId="177" fontId="28" fillId="0" borderId="36" xfId="11" applyNumberFormat="1" applyFont="1" applyFill="1" applyBorder="1" applyAlignment="1" applyProtection="1">
      <alignment horizontal="right" vertical="center"/>
    </xf>
    <xf numFmtId="177" fontId="28" fillId="7" borderId="43" xfId="11" applyNumberFormat="1" applyFont="1" applyFill="1" applyBorder="1" applyAlignment="1" applyProtection="1">
      <alignment horizontal="right" vertical="center"/>
      <protection locked="0"/>
    </xf>
    <xf numFmtId="0" fontId="28" fillId="0" borderId="108" xfId="14" applyNumberFormat="1" applyFont="1" applyFill="1" applyBorder="1" applyAlignment="1" applyProtection="1">
      <alignment horizontal="right" vertical="center"/>
    </xf>
    <xf numFmtId="177" fontId="28" fillId="4" borderId="56" xfId="11" applyNumberFormat="1" applyFont="1" applyFill="1" applyBorder="1" applyAlignment="1" applyProtection="1">
      <alignment horizontal="right" vertical="center"/>
      <protection locked="0"/>
    </xf>
    <xf numFmtId="0" fontId="28" fillId="0" borderId="130" xfId="14" applyNumberFormat="1" applyFont="1" applyFill="1" applyBorder="1" applyAlignment="1" applyProtection="1">
      <alignment horizontal="right" vertical="center"/>
    </xf>
    <xf numFmtId="177" fontId="28" fillId="0" borderId="112" xfId="11" applyNumberFormat="1" applyFont="1" applyFill="1" applyBorder="1" applyAlignment="1" applyProtection="1">
      <alignment horizontal="right" vertical="center"/>
    </xf>
    <xf numFmtId="177" fontId="28" fillId="0" borderId="60" xfId="11" applyNumberFormat="1" applyFont="1" applyFill="1" applyBorder="1" applyAlignment="1" applyProtection="1">
      <alignment horizontal="right" vertical="center"/>
    </xf>
    <xf numFmtId="177" fontId="28" fillId="0" borderId="29" xfId="11" applyNumberFormat="1" applyFont="1" applyFill="1" applyBorder="1" applyAlignment="1" applyProtection="1">
      <alignment horizontal="right" vertical="center"/>
    </xf>
    <xf numFmtId="0" fontId="28" fillId="0" borderId="34" xfId="14" applyNumberFormat="1" applyFont="1" applyFill="1" applyBorder="1" applyAlignment="1" applyProtection="1">
      <alignment horizontal="right" vertical="center"/>
    </xf>
    <xf numFmtId="177" fontId="5" fillId="0" borderId="16" xfId="0" applyNumberFormat="1" applyFont="1" applyBorder="1" applyAlignment="1">
      <alignment horizontal="center" vertical="center"/>
    </xf>
    <xf numFmtId="177" fontId="5" fillId="0" borderId="44" xfId="0" applyNumberFormat="1" applyFont="1" applyBorder="1" applyAlignment="1">
      <alignment horizontal="center" vertical="center"/>
    </xf>
    <xf numFmtId="177" fontId="5" fillId="0" borderId="90" xfId="0" applyNumberFormat="1" applyFont="1" applyBorder="1" applyAlignment="1">
      <alignment horizontal="center" vertical="center"/>
    </xf>
    <xf numFmtId="177" fontId="5" fillId="0" borderId="90" xfId="0" applyNumberFormat="1" applyFont="1" applyBorder="1" applyAlignment="1">
      <alignment horizontal="right" vertical="center"/>
    </xf>
    <xf numFmtId="177" fontId="5" fillId="0" borderId="44" xfId="0" applyNumberFormat="1" applyFont="1" applyBorder="1" applyAlignment="1">
      <alignment horizontal="right" vertical="center"/>
    </xf>
    <xf numFmtId="177" fontId="5" fillId="0" borderId="20" xfId="0" applyNumberFormat="1" applyFont="1" applyBorder="1" applyAlignment="1">
      <alignment horizontal="right" vertical="center"/>
    </xf>
    <xf numFmtId="177" fontId="5" fillId="0" borderId="129" xfId="0" applyNumberFormat="1" applyFont="1" applyBorder="1" applyAlignment="1">
      <alignment horizontal="right" vertical="center"/>
    </xf>
    <xf numFmtId="177" fontId="4" fillId="0" borderId="64" xfId="0" applyNumberFormat="1" applyFont="1" applyBorder="1" applyAlignment="1">
      <alignment vertical="distributed"/>
    </xf>
    <xf numFmtId="177" fontId="4" fillId="0" borderId="29" xfId="0" applyNumberFormat="1" applyFont="1" applyBorder="1" applyAlignment="1">
      <alignment horizontal="distributed"/>
    </xf>
    <xf numFmtId="177" fontId="4" fillId="0" borderId="129" xfId="0" applyNumberFormat="1" applyFont="1" applyBorder="1" applyAlignment="1">
      <alignment horizontal="distributed"/>
    </xf>
    <xf numFmtId="177" fontId="4" fillId="0" borderId="60" xfId="0" applyNumberFormat="1" applyFont="1" applyBorder="1" applyAlignment="1">
      <alignment horizontal="distributed"/>
    </xf>
    <xf numFmtId="177" fontId="4" fillId="0" borderId="121" xfId="0" applyNumberFormat="1" applyFont="1" applyBorder="1" applyAlignment="1">
      <alignment horizontal="distributed"/>
    </xf>
    <xf numFmtId="0" fontId="4" fillId="0" borderId="6" xfId="0" applyFont="1" applyBorder="1" applyAlignment="1">
      <alignment vertical="center" shrinkToFit="1"/>
    </xf>
    <xf numFmtId="0" fontId="0" fillId="0" borderId="14" xfId="0" applyBorder="1" applyAlignment="1">
      <alignment vertical="center" shrinkToFit="1"/>
    </xf>
    <xf numFmtId="0" fontId="14" fillId="0" borderId="44" xfId="0" applyFont="1" applyBorder="1" applyAlignment="1">
      <alignment horizontal="left" vertical="center" wrapText="1"/>
    </xf>
    <xf numFmtId="49" fontId="28" fillId="8" borderId="28" xfId="14" applyNumberFormat="1" applyFont="1" applyFill="1" applyBorder="1" applyAlignment="1" applyProtection="1">
      <alignment horizontal="center" vertical="center" shrinkToFit="1"/>
    </xf>
    <xf numFmtId="49" fontId="28" fillId="11" borderId="35" xfId="14" applyNumberFormat="1" applyFont="1" applyFill="1" applyBorder="1" applyAlignment="1" applyProtection="1">
      <alignment horizontal="center" vertical="center" shrinkToFit="1"/>
    </xf>
    <xf numFmtId="49" fontId="28" fillId="0" borderId="35" xfId="14" applyNumberFormat="1" applyFont="1" applyFill="1" applyBorder="1" applyAlignment="1" applyProtection="1">
      <alignment horizontal="center" vertical="center" shrinkToFit="1"/>
    </xf>
    <xf numFmtId="177" fontId="28" fillId="12" borderId="40" xfId="13" applyNumberFormat="1" applyFont="1" applyFill="1" applyBorder="1" applyAlignment="1" applyProtection="1">
      <alignment vertical="center"/>
    </xf>
    <xf numFmtId="176" fontId="28" fillId="7" borderId="116" xfId="14" applyNumberFormat="1" applyFont="1" applyFill="1" applyBorder="1" applyAlignment="1" applyProtection="1">
      <alignment horizontal="center" vertical="center" shrinkToFit="1"/>
      <protection locked="0"/>
    </xf>
    <xf numFmtId="0" fontId="28" fillId="8" borderId="64" xfId="14" applyNumberFormat="1" applyFont="1" applyFill="1" applyBorder="1" applyAlignment="1" applyProtection="1">
      <alignment horizontal="center" vertical="center"/>
    </xf>
    <xf numFmtId="49" fontId="28" fillId="10" borderId="157" xfId="14" applyNumberFormat="1" applyFont="1" applyFill="1" applyBorder="1" applyAlignment="1" applyProtection="1">
      <alignment horizontal="center" vertical="center" shrinkToFit="1"/>
    </xf>
    <xf numFmtId="49" fontId="28" fillId="10" borderId="160" xfId="14" applyNumberFormat="1" applyFont="1" applyFill="1" applyBorder="1" applyAlignment="1" applyProtection="1">
      <alignment horizontal="center" vertical="center" shrinkToFit="1"/>
    </xf>
    <xf numFmtId="38" fontId="28" fillId="7" borderId="161" xfId="11" applyNumberFormat="1" applyFont="1" applyFill="1" applyBorder="1" applyAlignment="1" applyProtection="1">
      <alignment vertical="center"/>
      <protection locked="0"/>
    </xf>
    <xf numFmtId="49" fontId="28" fillId="10" borderId="162" xfId="14" applyNumberFormat="1" applyFont="1" applyFill="1" applyBorder="1" applyAlignment="1" applyProtection="1">
      <alignment horizontal="center" vertical="center" shrinkToFit="1"/>
    </xf>
    <xf numFmtId="0" fontId="0" fillId="0" borderId="0" xfId="0" applyAlignment="1">
      <alignment horizontal="center"/>
    </xf>
    <xf numFmtId="38" fontId="58" fillId="7" borderId="161" xfId="11" applyNumberFormat="1" applyFont="1" applyFill="1" applyBorder="1" applyAlignment="1" applyProtection="1">
      <alignment vertical="center"/>
      <protection locked="0"/>
    </xf>
    <xf numFmtId="38" fontId="58" fillId="7" borderId="163" xfId="11" applyNumberFormat="1" applyFont="1" applyFill="1" applyBorder="1" applyAlignment="1" applyProtection="1">
      <alignment vertical="center"/>
      <protection locked="0"/>
    </xf>
    <xf numFmtId="38" fontId="58" fillId="7" borderId="36" xfId="11" applyNumberFormat="1" applyFont="1" applyFill="1" applyBorder="1" applyAlignment="1" applyProtection="1">
      <alignment vertical="center"/>
      <protection locked="0"/>
    </xf>
    <xf numFmtId="38" fontId="0" fillId="0" borderId="0" xfId="11" applyFont="1"/>
    <xf numFmtId="0" fontId="0" fillId="0" borderId="15" xfId="0" applyBorder="1"/>
    <xf numFmtId="0" fontId="60" fillId="0" borderId="0" xfId="0" applyFont="1"/>
    <xf numFmtId="9" fontId="0" fillId="0" borderId="0" xfId="0" applyNumberFormat="1"/>
    <xf numFmtId="10" fontId="0" fillId="0" borderId="0" xfId="0" applyNumberFormat="1"/>
    <xf numFmtId="178" fontId="0" fillId="0" borderId="15" xfId="0" applyNumberFormat="1" applyBorder="1"/>
    <xf numFmtId="38" fontId="58" fillId="7" borderId="159" xfId="11" applyNumberFormat="1" applyFont="1" applyFill="1" applyBorder="1" applyAlignment="1" applyProtection="1">
      <alignment vertical="center"/>
      <protection locked="0"/>
    </xf>
    <xf numFmtId="10" fontId="28" fillId="0" borderId="43" xfId="10" applyNumberFormat="1" applyFont="1" applyFill="1" applyBorder="1" applyAlignment="1" applyProtection="1">
      <alignment horizontal="left" vertical="center"/>
    </xf>
    <xf numFmtId="177" fontId="28" fillId="7" borderId="22" xfId="11" applyNumberFormat="1" applyFont="1" applyFill="1" applyBorder="1" applyAlignment="1" applyProtection="1">
      <alignment horizontal="right" vertical="center"/>
      <protection locked="0"/>
    </xf>
    <xf numFmtId="0" fontId="4" fillId="0" borderId="44"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Border="1" applyAlignment="1">
      <alignment horizontal="distributed" vertical="center"/>
    </xf>
    <xf numFmtId="0" fontId="4" fillId="0" borderId="9" xfId="0" applyFont="1" applyBorder="1" applyAlignment="1">
      <alignment horizontal="center" vertical="center"/>
    </xf>
    <xf numFmtId="0" fontId="4" fillId="0" borderId="49" xfId="0" applyFont="1" applyBorder="1" applyAlignment="1">
      <alignment horizontal="left" vertical="center"/>
    </xf>
    <xf numFmtId="0" fontId="4" fillId="0" borderId="0" xfId="0" applyFont="1" applyBorder="1" applyAlignment="1">
      <alignment horizontal="right" vertical="center"/>
    </xf>
    <xf numFmtId="189" fontId="0" fillId="0" borderId="2" xfId="0" applyNumberFormat="1" applyBorder="1" applyAlignment="1">
      <alignment horizontal="center" vertical="center"/>
    </xf>
    <xf numFmtId="189" fontId="4" fillId="0" borderId="2" xfId="0" applyNumberFormat="1" applyFont="1" applyBorder="1" applyAlignment="1">
      <alignment horizontal="center"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53" fillId="8" borderId="44" xfId="14" applyNumberFormat="1" applyFont="1" applyFill="1" applyBorder="1" applyAlignment="1" applyProtection="1">
      <alignment horizontal="distributed" vertical="center"/>
    </xf>
    <xf numFmtId="0" fontId="53" fillId="8" borderId="49" xfId="14" applyNumberFormat="1" applyFont="1" applyFill="1" applyBorder="1" applyAlignment="1" applyProtection="1">
      <alignment horizontal="distributed" vertical="center"/>
    </xf>
    <xf numFmtId="178" fontId="28" fillId="0" borderId="33" xfId="10" applyNumberFormat="1" applyFont="1" applyFill="1" applyBorder="1" applyAlignment="1" applyProtection="1">
      <alignment horizontal="right" vertical="center"/>
    </xf>
    <xf numFmtId="49" fontId="28" fillId="7" borderId="129" xfId="14" applyNumberFormat="1" applyFont="1" applyFill="1" applyBorder="1" applyAlignment="1" applyProtection="1">
      <alignment horizontal="left" vertical="center" shrinkToFit="1"/>
      <protection locked="0"/>
    </xf>
    <xf numFmtId="49" fontId="28" fillId="7" borderId="60" xfId="14" applyNumberFormat="1" applyFont="1" applyFill="1" applyBorder="1" applyAlignment="1" applyProtection="1">
      <alignment horizontal="left" vertical="center" shrinkToFit="1"/>
      <protection locked="0"/>
    </xf>
    <xf numFmtId="49" fontId="28" fillId="7" borderId="29" xfId="14" applyNumberFormat="1" applyFont="1" applyFill="1" applyBorder="1" applyAlignment="1" applyProtection="1">
      <alignment horizontal="left" vertical="center" shrinkToFit="1"/>
      <protection locked="0"/>
    </xf>
    <xf numFmtId="177" fontId="53" fillId="0" borderId="34" xfId="11" applyNumberFormat="1" applyFont="1" applyFill="1" applyBorder="1" applyAlignment="1" applyProtection="1">
      <alignment horizontal="right" vertical="center"/>
    </xf>
    <xf numFmtId="177" fontId="53" fillId="0" borderId="49" xfId="11" applyNumberFormat="1" applyFont="1" applyFill="1" applyBorder="1" applyAlignment="1" applyProtection="1">
      <alignment horizontal="right" vertical="center"/>
    </xf>
    <xf numFmtId="0" fontId="53" fillId="7" borderId="34" xfId="14" applyNumberFormat="1" applyFont="1" applyFill="1" applyBorder="1" applyAlignment="1" applyProtection="1">
      <alignment horizontal="left" vertical="center" shrinkToFit="1"/>
      <protection locked="0"/>
    </xf>
    <xf numFmtId="0" fontId="53" fillId="7" borderId="49" xfId="14" applyNumberFormat="1" applyFont="1" applyFill="1" applyBorder="1" applyAlignment="1" applyProtection="1">
      <alignment horizontal="left" vertical="center" shrinkToFit="1"/>
      <protection locked="0"/>
    </xf>
    <xf numFmtId="0" fontId="53" fillId="7" borderId="77" xfId="14" applyNumberFormat="1" applyFont="1" applyFill="1" applyBorder="1" applyAlignment="1" applyProtection="1">
      <alignment horizontal="left" vertical="center" shrinkToFit="1"/>
      <protection locked="0"/>
    </xf>
    <xf numFmtId="0" fontId="28" fillId="7" borderId="124" xfId="14" applyNumberFormat="1" applyFont="1" applyFill="1" applyBorder="1" applyAlignment="1" applyProtection="1">
      <alignment horizontal="left" vertical="center"/>
      <protection locked="0"/>
    </xf>
    <xf numFmtId="0" fontId="28" fillId="7" borderId="125" xfId="14" applyNumberFormat="1" applyFont="1" applyFill="1" applyBorder="1" applyAlignment="1" applyProtection="1">
      <alignment horizontal="left" vertical="center"/>
      <protection locked="0"/>
    </xf>
    <xf numFmtId="0" fontId="28" fillId="7" borderId="25" xfId="14" applyNumberFormat="1" applyFont="1" applyFill="1" applyBorder="1" applyAlignment="1" applyProtection="1">
      <alignment horizontal="left" vertical="center"/>
      <protection locked="0"/>
    </xf>
    <xf numFmtId="0" fontId="28" fillId="7" borderId="26" xfId="14" applyNumberFormat="1" applyFont="1" applyFill="1" applyBorder="1" applyAlignment="1" applyProtection="1">
      <alignment horizontal="left" vertical="center"/>
      <protection locked="0"/>
    </xf>
    <xf numFmtId="177" fontId="53" fillId="0" borderId="126" xfId="11" applyNumberFormat="1" applyFont="1" applyFill="1" applyBorder="1" applyAlignment="1" applyProtection="1">
      <alignment horizontal="right" vertical="center"/>
    </xf>
    <xf numFmtId="177" fontId="53" fillId="0" borderId="124" xfId="11" applyNumberFormat="1" applyFont="1" applyFill="1" applyBorder="1" applyAlignment="1" applyProtection="1">
      <alignment horizontal="right" vertical="center"/>
    </xf>
    <xf numFmtId="177" fontId="53" fillId="0" borderId="130" xfId="11" applyNumberFormat="1" applyFont="1" applyFill="1" applyBorder="1" applyAlignment="1" applyProtection="1">
      <alignment horizontal="right" vertical="center"/>
    </xf>
    <xf numFmtId="177" fontId="53" fillId="0" borderId="112" xfId="11" applyNumberFormat="1" applyFont="1" applyFill="1" applyBorder="1" applyAlignment="1" applyProtection="1">
      <alignment horizontal="right" vertical="center"/>
    </xf>
    <xf numFmtId="177" fontId="53" fillId="0" borderId="27" xfId="11" applyNumberFormat="1" applyFont="1" applyFill="1" applyBorder="1" applyAlignment="1" applyProtection="1">
      <alignment horizontal="right" vertical="center"/>
    </xf>
    <xf numFmtId="177" fontId="53" fillId="0" borderId="25" xfId="11" applyNumberFormat="1" applyFont="1" applyFill="1" applyBorder="1" applyAlignment="1" applyProtection="1">
      <alignment horizontal="right" vertical="center"/>
    </xf>
    <xf numFmtId="0" fontId="28" fillId="7" borderId="90" xfId="14" applyNumberFormat="1" applyFont="1" applyFill="1" applyBorder="1" applyAlignment="1" applyProtection="1">
      <alignment horizontal="left" vertical="center"/>
      <protection locked="0"/>
    </xf>
    <xf numFmtId="0" fontId="28" fillId="7" borderId="44" xfId="14" applyNumberFormat="1" applyFont="1" applyFill="1" applyBorder="1" applyAlignment="1" applyProtection="1">
      <alignment horizontal="left" vertical="center"/>
      <protection locked="0"/>
    </xf>
    <xf numFmtId="0" fontId="53" fillId="8" borderId="125" xfId="14" applyNumberFormat="1" applyFont="1" applyFill="1" applyBorder="1" applyAlignment="1" applyProtection="1">
      <alignment horizontal="center" vertical="center"/>
    </xf>
    <xf numFmtId="0" fontId="53" fillId="8" borderId="26" xfId="14" applyNumberFormat="1" applyFont="1" applyFill="1" applyBorder="1" applyAlignment="1" applyProtection="1">
      <alignment horizontal="center" vertical="center"/>
    </xf>
    <xf numFmtId="0" fontId="53" fillId="7" borderId="126" xfId="14" applyNumberFormat="1" applyFont="1" applyFill="1" applyBorder="1" applyAlignment="1" applyProtection="1">
      <alignment horizontal="left" vertical="center" shrinkToFit="1"/>
      <protection locked="0"/>
    </xf>
    <xf numFmtId="0" fontId="53" fillId="7" borderId="90" xfId="14" applyNumberFormat="1" applyFont="1" applyFill="1" applyBorder="1" applyAlignment="1" applyProtection="1">
      <alignment horizontal="left" vertical="center" shrinkToFit="1"/>
      <protection locked="0"/>
    </xf>
    <xf numFmtId="0" fontId="53" fillId="7" borderId="127" xfId="14" applyNumberFormat="1" applyFont="1" applyFill="1" applyBorder="1" applyAlignment="1" applyProtection="1">
      <alignment horizontal="left" vertical="center" shrinkToFit="1"/>
      <protection locked="0"/>
    </xf>
    <xf numFmtId="0" fontId="53" fillId="7" borderId="27" xfId="14" applyNumberFormat="1" applyFont="1" applyFill="1" applyBorder="1" applyAlignment="1" applyProtection="1">
      <alignment horizontal="left" vertical="center" shrinkToFit="1"/>
      <protection locked="0"/>
    </xf>
    <xf numFmtId="0" fontId="53" fillId="7" borderId="44" xfId="14" applyNumberFormat="1" applyFont="1" applyFill="1" applyBorder="1" applyAlignment="1" applyProtection="1">
      <alignment horizontal="left" vertical="center" shrinkToFit="1"/>
      <protection locked="0"/>
    </xf>
    <xf numFmtId="0" fontId="53" fillId="7" borderId="78" xfId="14" applyNumberFormat="1" applyFont="1" applyFill="1" applyBorder="1" applyAlignment="1" applyProtection="1">
      <alignment horizontal="left" vertical="center" shrinkToFit="1"/>
      <protection locked="0"/>
    </xf>
    <xf numFmtId="0" fontId="55" fillId="6" borderId="49" xfId="14" applyNumberFormat="1" applyFont="1" applyFill="1" applyBorder="1" applyAlignment="1" applyProtection="1">
      <alignment horizontal="distributed" vertical="center"/>
    </xf>
    <xf numFmtId="0" fontId="55" fillId="6" borderId="90" xfId="14" applyNumberFormat="1" applyFont="1" applyFill="1" applyBorder="1" applyAlignment="1" applyProtection="1">
      <alignment horizontal="distributed" vertical="center"/>
    </xf>
    <xf numFmtId="189" fontId="53" fillId="7" borderId="126" xfId="14" applyNumberFormat="1" applyFont="1" applyFill="1" applyBorder="1" applyAlignment="1" applyProtection="1">
      <alignment horizontal="left" vertical="center"/>
      <protection locked="0"/>
    </xf>
    <xf numFmtId="189" fontId="53" fillId="7" borderId="90" xfId="14" applyNumberFormat="1" applyFont="1" applyFill="1" applyBorder="1" applyAlignment="1" applyProtection="1">
      <alignment horizontal="left" vertical="center"/>
      <protection locked="0"/>
    </xf>
    <xf numFmtId="189" fontId="53" fillId="7" borderId="127" xfId="14" applyNumberFormat="1" applyFont="1" applyFill="1" applyBorder="1" applyAlignment="1" applyProtection="1">
      <alignment horizontal="left" vertical="center"/>
      <protection locked="0"/>
    </xf>
    <xf numFmtId="189" fontId="53" fillId="7" borderId="27" xfId="14" applyNumberFormat="1" applyFont="1" applyFill="1" applyBorder="1" applyAlignment="1" applyProtection="1">
      <alignment horizontal="left" vertical="center"/>
      <protection locked="0"/>
    </xf>
    <xf numFmtId="189" fontId="53" fillId="7" borderId="44" xfId="14" applyNumberFormat="1" applyFont="1" applyFill="1" applyBorder="1" applyAlignment="1" applyProtection="1">
      <alignment horizontal="left" vertical="center"/>
      <protection locked="0"/>
    </xf>
    <xf numFmtId="189" fontId="53" fillId="7" borderId="78" xfId="14" applyNumberFormat="1" applyFont="1" applyFill="1" applyBorder="1" applyAlignment="1" applyProtection="1">
      <alignment horizontal="left" vertical="center"/>
      <protection locked="0"/>
    </xf>
    <xf numFmtId="189" fontId="53" fillId="7" borderId="126" xfId="14" applyNumberFormat="1" applyFont="1" applyFill="1" applyBorder="1" applyAlignment="1" applyProtection="1">
      <alignment horizontal="left" vertical="center"/>
    </xf>
    <xf numFmtId="189" fontId="53" fillId="7" borderId="90" xfId="14" applyNumberFormat="1" applyFont="1" applyFill="1" applyBorder="1" applyAlignment="1" applyProtection="1">
      <alignment horizontal="left" vertical="center"/>
    </xf>
    <xf numFmtId="189" fontId="53" fillId="7" borderId="127" xfId="14" applyNumberFormat="1" applyFont="1" applyFill="1" applyBorder="1" applyAlignment="1" applyProtection="1">
      <alignment horizontal="left" vertical="center"/>
    </xf>
    <xf numFmtId="189" fontId="53" fillId="7" borderId="27" xfId="14" applyNumberFormat="1" applyFont="1" applyFill="1" applyBorder="1" applyAlignment="1" applyProtection="1">
      <alignment horizontal="left" vertical="center"/>
    </xf>
    <xf numFmtId="189" fontId="53" fillId="7" borderId="44" xfId="14" applyNumberFormat="1" applyFont="1" applyFill="1" applyBorder="1" applyAlignment="1" applyProtection="1">
      <alignment horizontal="left" vertical="center"/>
    </xf>
    <xf numFmtId="189" fontId="53" fillId="7" borderId="78" xfId="14" applyNumberFormat="1" applyFont="1" applyFill="1" applyBorder="1" applyAlignment="1" applyProtection="1">
      <alignment horizontal="left" vertical="center"/>
    </xf>
    <xf numFmtId="0" fontId="53" fillId="8" borderId="47" xfId="14" applyNumberFormat="1" applyFont="1" applyFill="1" applyBorder="1" applyAlignment="1" applyProtection="1">
      <alignment horizontal="distributed" vertical="center"/>
    </xf>
    <xf numFmtId="0" fontId="53" fillId="8" borderId="123" xfId="14" applyNumberFormat="1" applyFont="1" applyFill="1" applyBorder="1" applyAlignment="1" applyProtection="1">
      <alignment horizontal="center" vertical="center"/>
    </xf>
    <xf numFmtId="0" fontId="53" fillId="8" borderId="58" xfId="14" applyNumberFormat="1" applyFont="1" applyFill="1" applyBorder="1" applyAlignment="1" applyProtection="1">
      <alignment horizontal="center" vertical="center"/>
    </xf>
    <xf numFmtId="0" fontId="53" fillId="8" borderId="28" xfId="14" applyNumberFormat="1" applyFont="1" applyFill="1" applyBorder="1" applyAlignment="1" applyProtection="1">
      <alignment horizontal="center" vertical="center"/>
    </xf>
    <xf numFmtId="177" fontId="53" fillId="0" borderId="41" xfId="11" applyNumberFormat="1" applyFont="1" applyFill="1" applyBorder="1" applyAlignment="1" applyProtection="1">
      <alignment horizontal="right" vertical="center"/>
    </xf>
    <xf numFmtId="177" fontId="53" fillId="0" borderId="89" xfId="11" applyNumberFormat="1" applyFont="1" applyFill="1" applyBorder="1" applyAlignment="1" applyProtection="1">
      <alignment horizontal="right" vertical="center"/>
    </xf>
    <xf numFmtId="178" fontId="28" fillId="0" borderId="40" xfId="10" applyNumberFormat="1" applyFont="1" applyFill="1" applyBorder="1" applyAlignment="1" applyProtection="1">
      <alignment horizontal="right" vertical="center"/>
    </xf>
    <xf numFmtId="49" fontId="28" fillId="7" borderId="121" xfId="14" applyNumberFormat="1" applyFont="1" applyFill="1" applyBorder="1" applyAlignment="1" applyProtection="1">
      <alignment horizontal="left" vertical="center" shrinkToFit="1"/>
      <protection locked="0"/>
    </xf>
    <xf numFmtId="177" fontId="53" fillId="0" borderId="44" xfId="11" applyNumberFormat="1" applyFont="1" applyFill="1" applyBorder="1" applyAlignment="1" applyProtection="1">
      <alignment horizontal="right" vertical="center"/>
    </xf>
    <xf numFmtId="178" fontId="28" fillId="0" borderId="26" xfId="10" applyNumberFormat="1" applyFont="1" applyFill="1" applyBorder="1" applyAlignment="1" applyProtection="1">
      <alignment horizontal="right" vertical="center"/>
    </xf>
    <xf numFmtId="49" fontId="28" fillId="7" borderId="64" xfId="14" applyNumberFormat="1" applyFont="1" applyFill="1" applyBorder="1" applyAlignment="1" applyProtection="1">
      <alignment horizontal="left" vertical="center" shrinkToFit="1"/>
      <protection locked="0"/>
    </xf>
    <xf numFmtId="184" fontId="53" fillId="0" borderId="90" xfId="14" applyNumberFormat="1" applyFont="1" applyFill="1" applyBorder="1" applyAlignment="1" applyProtection="1">
      <alignment horizontal="center" vertical="center" shrinkToFit="1"/>
    </xf>
    <xf numFmtId="184" fontId="28" fillId="0" borderId="44" xfId="0" applyNumberFormat="1" applyFont="1" applyBorder="1" applyAlignment="1">
      <alignment horizontal="center" vertical="center" shrinkToFit="1"/>
    </xf>
    <xf numFmtId="0" fontId="53" fillId="8" borderId="33" xfId="14" applyNumberFormat="1" applyFont="1" applyFill="1" applyBorder="1" applyAlignment="1" applyProtection="1">
      <alignment horizontal="center" vertical="center"/>
    </xf>
    <xf numFmtId="0" fontId="53" fillId="7" borderId="33" xfId="14" applyNumberFormat="1" applyFont="1" applyFill="1" applyBorder="1" applyAlignment="1" applyProtection="1">
      <alignment horizontal="left" vertical="center" shrinkToFit="1"/>
      <protection locked="0"/>
    </xf>
    <xf numFmtId="0" fontId="53" fillId="7" borderId="36" xfId="14" applyNumberFormat="1" applyFont="1" applyFill="1" applyBorder="1" applyAlignment="1" applyProtection="1">
      <alignment horizontal="left" vertical="center" shrinkToFit="1"/>
      <protection locked="0"/>
    </xf>
    <xf numFmtId="0" fontId="53" fillId="7" borderId="125" xfId="14" applyNumberFormat="1" applyFont="1" applyFill="1" applyBorder="1" applyAlignment="1" applyProtection="1">
      <alignment horizontal="left" vertical="center" shrinkToFit="1"/>
      <protection locked="0"/>
    </xf>
    <xf numFmtId="0" fontId="53" fillId="7" borderId="129" xfId="14" applyNumberFormat="1" applyFont="1" applyFill="1" applyBorder="1" applyAlignment="1" applyProtection="1">
      <alignment horizontal="left" vertical="center" shrinkToFit="1"/>
      <protection locked="0"/>
    </xf>
    <xf numFmtId="0" fontId="53" fillId="8" borderId="124" xfId="14" applyNumberFormat="1" applyFont="1" applyFill="1" applyBorder="1" applyAlignment="1" applyProtection="1">
      <alignment horizontal="center" vertical="center"/>
    </xf>
    <xf numFmtId="0" fontId="53" fillId="8" borderId="25" xfId="14" applyNumberFormat="1" applyFont="1" applyFill="1" applyBorder="1" applyAlignment="1" applyProtection="1">
      <alignment horizontal="center" vertical="center"/>
    </xf>
    <xf numFmtId="0" fontId="53" fillId="7" borderId="126" xfId="14" applyNumberFormat="1" applyFont="1" applyFill="1" applyBorder="1" applyAlignment="1" applyProtection="1">
      <alignment horizontal="left" vertical="center"/>
      <protection locked="0"/>
    </xf>
    <xf numFmtId="0" fontId="53" fillId="7" borderId="90" xfId="14" applyNumberFormat="1" applyFont="1" applyFill="1" applyBorder="1" applyAlignment="1" applyProtection="1">
      <alignment horizontal="left" vertical="center"/>
      <protection locked="0"/>
    </xf>
    <xf numFmtId="0" fontId="53" fillId="7" borderId="127" xfId="14" applyNumberFormat="1" applyFont="1" applyFill="1" applyBorder="1" applyAlignment="1" applyProtection="1">
      <alignment horizontal="left" vertical="center"/>
      <protection locked="0"/>
    </xf>
    <xf numFmtId="0" fontId="53" fillId="7" borderId="27" xfId="14" applyNumberFormat="1" applyFont="1" applyFill="1" applyBorder="1" applyAlignment="1" applyProtection="1">
      <alignment horizontal="left" vertical="center"/>
      <protection locked="0"/>
    </xf>
    <xf numFmtId="0" fontId="53" fillId="7" borderId="44" xfId="14" applyNumberFormat="1" applyFont="1" applyFill="1" applyBorder="1" applyAlignment="1" applyProtection="1">
      <alignment horizontal="left" vertical="center"/>
      <protection locked="0"/>
    </xf>
    <xf numFmtId="0" fontId="53" fillId="7" borderId="78" xfId="14" applyNumberFormat="1" applyFont="1" applyFill="1" applyBorder="1" applyAlignment="1" applyProtection="1">
      <alignment horizontal="left" vertical="center"/>
      <protection locked="0"/>
    </xf>
    <xf numFmtId="0" fontId="52" fillId="0" borderId="2" xfId="14" applyNumberFormat="1" applyFont="1" applyFill="1" applyBorder="1" applyAlignment="1" applyProtection="1">
      <alignment horizontal="center" vertical="center"/>
    </xf>
    <xf numFmtId="0" fontId="0" fillId="0" borderId="2" xfId="0" applyBorder="1" applyAlignment="1">
      <alignment horizontal="center"/>
    </xf>
    <xf numFmtId="49" fontId="28" fillId="0" borderId="90" xfId="14" applyNumberFormat="1" applyFont="1" applyFill="1" applyBorder="1" applyAlignment="1" applyProtection="1">
      <alignment horizontal="left" vertical="center" shrinkToFit="1"/>
    </xf>
    <xf numFmtId="49" fontId="28" fillId="0" borderId="124" xfId="14" applyNumberFormat="1" applyFont="1" applyFill="1" applyBorder="1" applyAlignment="1" applyProtection="1">
      <alignment horizontal="left" vertical="center" shrinkToFit="1"/>
    </xf>
    <xf numFmtId="49" fontId="28" fillId="0" borderId="44" xfId="14" applyNumberFormat="1" applyFont="1" applyFill="1" applyBorder="1" applyAlignment="1" applyProtection="1">
      <alignment horizontal="left" vertical="center" shrinkToFit="1"/>
    </xf>
    <xf numFmtId="49" fontId="28" fillId="0" borderId="25" xfId="14" applyNumberFormat="1" applyFont="1" applyFill="1" applyBorder="1" applyAlignment="1" applyProtection="1">
      <alignment horizontal="left" vertical="center" shrinkToFit="1"/>
    </xf>
    <xf numFmtId="56" fontId="53" fillId="0" borderId="126" xfId="14" applyNumberFormat="1" applyFont="1" applyFill="1" applyBorder="1" applyAlignment="1" applyProtection="1">
      <alignment horizontal="left" vertical="center" shrinkToFit="1"/>
    </xf>
    <xf numFmtId="0" fontId="53" fillId="0" borderId="90" xfId="14" applyNumberFormat="1" applyFont="1" applyFill="1" applyBorder="1" applyAlignment="1" applyProtection="1">
      <alignment horizontal="left" vertical="center" shrinkToFit="1"/>
    </xf>
    <xf numFmtId="0" fontId="53" fillId="0" borderId="127" xfId="14" applyNumberFormat="1" applyFont="1" applyFill="1" applyBorder="1" applyAlignment="1" applyProtection="1">
      <alignment horizontal="left" vertical="center" shrinkToFit="1"/>
    </xf>
    <xf numFmtId="0" fontId="53" fillId="0" borderId="27" xfId="14" applyNumberFormat="1" applyFont="1" applyFill="1" applyBorder="1" applyAlignment="1" applyProtection="1">
      <alignment horizontal="left" vertical="center" shrinkToFit="1"/>
    </xf>
    <xf numFmtId="0" fontId="53" fillId="0" borderId="44" xfId="14" applyNumberFormat="1" applyFont="1" applyFill="1" applyBorder="1" applyAlignment="1" applyProtection="1">
      <alignment horizontal="left" vertical="center" shrinkToFit="1"/>
    </xf>
    <xf numFmtId="0" fontId="53" fillId="0" borderId="78" xfId="14" applyNumberFormat="1" applyFont="1" applyFill="1" applyBorder="1" applyAlignment="1" applyProtection="1">
      <alignment horizontal="left" vertical="center" shrinkToFit="1"/>
    </xf>
    <xf numFmtId="189" fontId="28" fillId="7" borderId="116" xfId="14" applyNumberFormat="1" applyFont="1" applyFill="1" applyBorder="1" applyProtection="1">
      <protection locked="0"/>
    </xf>
    <xf numFmtId="189" fontId="28" fillId="7" borderId="47" xfId="14" applyNumberFormat="1" applyFont="1" applyFill="1" applyBorder="1" applyProtection="1">
      <protection locked="0"/>
    </xf>
    <xf numFmtId="189" fontId="28" fillId="7" borderId="117" xfId="14" applyNumberFormat="1" applyFont="1" applyFill="1" applyBorder="1" applyProtection="1">
      <protection locked="0"/>
    </xf>
    <xf numFmtId="0" fontId="28" fillId="7" borderId="47" xfId="14" applyNumberFormat="1" applyFont="1" applyFill="1" applyBorder="1" applyAlignment="1" applyProtection="1">
      <alignment horizontal="center" vertical="center"/>
    </xf>
    <xf numFmtId="0" fontId="53" fillId="7" borderId="47" xfId="13" applyNumberFormat="1" applyFont="1" applyFill="1" applyBorder="1" applyAlignment="1" applyProtection="1">
      <alignment vertical="center"/>
    </xf>
    <xf numFmtId="0" fontId="28" fillId="0" borderId="47" xfId="0" applyFont="1" applyBorder="1" applyAlignment="1">
      <alignment vertical="center"/>
    </xf>
    <xf numFmtId="0" fontId="28" fillId="0" borderId="110" xfId="0" applyFont="1" applyBorder="1" applyAlignment="1">
      <alignment vertical="center"/>
    </xf>
    <xf numFmtId="0" fontId="53" fillId="6" borderId="6" xfId="14" applyNumberFormat="1" applyFont="1" applyFill="1" applyBorder="1" applyAlignment="1" applyProtection="1">
      <alignment horizontal="center" vertical="center"/>
      <protection locked="0"/>
    </xf>
    <xf numFmtId="0" fontId="53" fillId="6" borderId="2" xfId="0" applyFont="1" applyFill="1" applyBorder="1" applyAlignment="1">
      <alignment horizontal="center" vertical="center"/>
    </xf>
    <xf numFmtId="0" fontId="53" fillId="6" borderId="22" xfId="0" applyFont="1" applyFill="1" applyBorder="1" applyAlignment="1">
      <alignment horizontal="center" vertical="center"/>
    </xf>
    <xf numFmtId="0" fontId="28" fillId="6" borderId="9" xfId="14" applyNumberFormat="1" applyFont="1" applyFill="1" applyBorder="1" applyAlignment="1" applyProtection="1">
      <alignment horizontal="center" vertical="center"/>
    </xf>
    <xf numFmtId="0" fontId="28" fillId="6" borderId="16" xfId="14" applyNumberFormat="1" applyFont="1" applyFill="1" applyBorder="1" applyAlignment="1" applyProtection="1">
      <alignment horizontal="center" vertical="center"/>
    </xf>
    <xf numFmtId="180" fontId="28" fillId="6" borderId="16" xfId="14" applyNumberFormat="1" applyFont="1" applyFill="1" applyBorder="1" applyAlignment="1" applyProtection="1">
      <alignment horizontal="center" vertical="center"/>
    </xf>
    <xf numFmtId="177" fontId="28" fillId="6" borderId="16" xfId="14" applyNumberFormat="1" applyFont="1" applyFill="1" applyBorder="1" applyAlignment="1" applyProtection="1">
      <alignment horizontal="center" vertical="center"/>
    </xf>
    <xf numFmtId="0" fontId="28" fillId="6" borderId="16"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23" xfId="14" applyNumberFormat="1" applyFont="1" applyFill="1" applyBorder="1" applyAlignment="1" applyProtection="1">
      <alignment horizontal="center" vertical="center"/>
    </xf>
    <xf numFmtId="0" fontId="28" fillId="6" borderId="44" xfId="14" applyNumberFormat="1" applyFont="1" applyFill="1" applyBorder="1" applyAlignment="1" applyProtection="1">
      <alignment horizontal="center" vertical="center"/>
    </xf>
    <xf numFmtId="180" fontId="28" fillId="6" borderId="44" xfId="14" applyNumberFormat="1" applyFont="1" applyFill="1" applyBorder="1" applyAlignment="1" applyProtection="1">
      <alignment horizontal="center" vertical="center"/>
    </xf>
    <xf numFmtId="177" fontId="28" fillId="6" borderId="44" xfId="14" applyNumberFormat="1" applyFont="1" applyFill="1" applyBorder="1" applyAlignment="1" applyProtection="1">
      <alignment horizontal="center" vertical="center"/>
    </xf>
    <xf numFmtId="0" fontId="28" fillId="6" borderId="44" xfId="0" applyFont="1" applyFill="1" applyBorder="1" applyAlignment="1">
      <alignment horizontal="center" vertical="center"/>
    </xf>
    <xf numFmtId="0" fontId="28" fillId="6" borderId="78" xfId="0" applyFont="1" applyFill="1" applyBorder="1" applyAlignment="1">
      <alignment horizontal="center" vertical="center"/>
    </xf>
    <xf numFmtId="0" fontId="28" fillId="8" borderId="58" xfId="0" applyFont="1" applyFill="1" applyBorder="1" applyAlignment="1">
      <alignment horizontal="center" vertical="center"/>
    </xf>
    <xf numFmtId="0" fontId="28" fillId="8" borderId="28" xfId="0" applyFont="1" applyFill="1" applyBorder="1" applyAlignment="1">
      <alignment horizontal="center" vertical="center"/>
    </xf>
    <xf numFmtId="178" fontId="28" fillId="0" borderId="122" xfId="10" applyNumberFormat="1" applyFont="1" applyFill="1" applyBorder="1" applyAlignment="1" applyProtection="1">
      <alignment horizontal="right" vertical="center"/>
    </xf>
    <xf numFmtId="0" fontId="28" fillId="0" borderId="0" xfId="0" applyFont="1" applyBorder="1" applyAlignment="1">
      <alignment horizontal="center" vertical="center"/>
    </xf>
    <xf numFmtId="0" fontId="53" fillId="8" borderId="119" xfId="14" applyNumberFormat="1" applyFont="1" applyFill="1" applyBorder="1" applyAlignment="1" applyProtection="1">
      <alignment horizontal="center" vertical="center"/>
    </xf>
    <xf numFmtId="0" fontId="53" fillId="8" borderId="20" xfId="14" applyNumberFormat="1" applyFont="1" applyFill="1" applyBorder="1" applyAlignment="1" applyProtection="1">
      <alignment horizontal="center" vertical="center"/>
    </xf>
    <xf numFmtId="0" fontId="28" fillId="0" borderId="89" xfId="14" applyNumberFormat="1" applyFont="1" applyFill="1" applyBorder="1" applyAlignment="1" applyProtection="1">
      <alignment horizontal="left" vertical="center"/>
    </xf>
    <xf numFmtId="0" fontId="28" fillId="0" borderId="118" xfId="14" applyNumberFormat="1" applyFont="1" applyFill="1" applyBorder="1" applyAlignment="1" applyProtection="1">
      <alignment horizontal="left" vertical="center"/>
    </xf>
    <xf numFmtId="177" fontId="53" fillId="0" borderId="116" xfId="11" applyNumberFormat="1" applyFont="1" applyFill="1" applyBorder="1" applyAlignment="1" applyProtection="1">
      <alignment horizontal="right" vertical="center"/>
    </xf>
    <xf numFmtId="177" fontId="53" fillId="0" borderId="47" xfId="11" applyNumberFormat="1" applyFont="1" applyFill="1" applyBorder="1" applyAlignment="1" applyProtection="1">
      <alignment horizontal="right" vertical="center"/>
    </xf>
    <xf numFmtId="188" fontId="28" fillId="0" borderId="90" xfId="14" applyNumberFormat="1" applyFont="1" applyFill="1" applyBorder="1" applyAlignment="1" applyProtection="1">
      <alignment horizontal="distributed" vertical="center" wrapText="1" shrinkToFit="1"/>
    </xf>
    <xf numFmtId="188" fontId="28" fillId="0" borderId="44" xfId="14" applyNumberFormat="1" applyFont="1" applyFill="1" applyBorder="1" applyAlignment="1" applyProtection="1">
      <alignment horizontal="distributed" vertical="center" wrapText="1" shrinkToFit="1"/>
    </xf>
    <xf numFmtId="180" fontId="28" fillId="0" borderId="124" xfId="14" applyNumberFormat="1" applyFont="1" applyFill="1" applyBorder="1" applyAlignment="1" applyProtection="1">
      <alignment horizontal="distributed" vertical="center"/>
    </xf>
    <xf numFmtId="180" fontId="28" fillId="0" borderId="25" xfId="14" applyNumberFormat="1" applyFont="1" applyFill="1" applyBorder="1" applyAlignment="1" applyProtection="1">
      <alignment horizontal="distributed" vertical="center"/>
    </xf>
    <xf numFmtId="0" fontId="28" fillId="7" borderId="126" xfId="14" applyNumberFormat="1" applyFont="1" applyFill="1" applyBorder="1" applyAlignment="1" applyProtection="1">
      <alignment horizontal="left"/>
      <protection locked="0"/>
    </xf>
    <xf numFmtId="0" fontId="28" fillId="7" borderId="90" xfId="14" applyNumberFormat="1" applyFont="1" applyFill="1" applyBorder="1" applyAlignment="1" applyProtection="1">
      <alignment horizontal="left"/>
      <protection locked="0"/>
    </xf>
    <xf numFmtId="0" fontId="28" fillId="7" borderId="27" xfId="14" applyNumberFormat="1" applyFont="1" applyFill="1" applyBorder="1" applyAlignment="1" applyProtection="1">
      <alignment horizontal="left"/>
      <protection locked="0"/>
    </xf>
    <xf numFmtId="0" fontId="28" fillId="7" borderId="44" xfId="14" applyNumberFormat="1" applyFont="1" applyFill="1" applyBorder="1" applyAlignment="1" applyProtection="1">
      <alignment horizontal="left"/>
      <protection locked="0"/>
    </xf>
    <xf numFmtId="0" fontId="53" fillId="6" borderId="9" xfId="14" applyNumberFormat="1" applyFont="1" applyFill="1" applyBorder="1" applyAlignment="1" applyProtection="1">
      <alignment horizontal="center" vertical="center"/>
    </xf>
    <xf numFmtId="0" fontId="53" fillId="6" borderId="92" xfId="14" applyNumberFormat="1" applyFont="1" applyFill="1" applyBorder="1" applyAlignment="1" applyProtection="1">
      <alignment horizontal="center" vertical="center"/>
    </xf>
    <xf numFmtId="0" fontId="53" fillId="6" borderId="64" xfId="14" applyNumberFormat="1" applyFont="1" applyFill="1" applyBorder="1" applyAlignment="1" applyProtection="1">
      <alignment horizontal="center" vertical="center"/>
    </xf>
    <xf numFmtId="0" fontId="53" fillId="6" borderId="11" xfId="14" applyNumberFormat="1" applyFont="1" applyFill="1" applyBorder="1" applyAlignment="1" applyProtection="1">
      <alignment horizontal="center" vertical="center"/>
    </xf>
    <xf numFmtId="0" fontId="53" fillId="6" borderId="62" xfId="14" applyNumberFormat="1" applyFont="1" applyFill="1" applyBorder="1" applyAlignment="1" applyProtection="1">
      <alignment horizontal="center" vertical="center"/>
    </xf>
    <xf numFmtId="177" fontId="53" fillId="6" borderId="121" xfId="14" applyNumberFormat="1" applyFont="1" applyFill="1" applyBorder="1" applyAlignment="1" applyProtection="1">
      <alignment horizontal="center" vertical="center"/>
    </xf>
    <xf numFmtId="0" fontId="53" fillId="6" borderId="131" xfId="14" applyNumberFormat="1" applyFont="1" applyFill="1" applyBorder="1" applyAlignment="1" applyProtection="1">
      <alignment horizontal="center" vertical="center"/>
    </xf>
    <xf numFmtId="0" fontId="53" fillId="6" borderId="132" xfId="14" applyNumberFormat="1" applyFont="1" applyFill="1" applyBorder="1" applyAlignment="1" applyProtection="1">
      <alignment horizontal="center" vertical="center"/>
    </xf>
    <xf numFmtId="0" fontId="53" fillId="6" borderId="12" xfId="14" applyNumberFormat="1" applyFont="1" applyFill="1" applyBorder="1" applyAlignment="1" applyProtection="1">
      <alignment horizontal="center" vertical="center"/>
    </xf>
    <xf numFmtId="0" fontId="53" fillId="6" borderId="88" xfId="14" applyNumberFormat="1" applyFont="1" applyFill="1" applyBorder="1" applyAlignment="1" applyProtection="1">
      <alignment horizontal="center" vertical="center"/>
    </xf>
    <xf numFmtId="184" fontId="28" fillId="7" borderId="126" xfId="14" applyNumberFormat="1" applyFont="1" applyFill="1" applyBorder="1" applyAlignment="1" applyProtection="1">
      <alignment horizontal="right" vertical="center" shrinkToFit="1"/>
    </xf>
    <xf numFmtId="184" fontId="28" fillId="7" borderId="27" xfId="14" applyNumberFormat="1" applyFont="1" applyFill="1" applyBorder="1" applyAlignment="1" applyProtection="1">
      <alignment horizontal="right" vertical="center" shrinkToFit="1"/>
    </xf>
    <xf numFmtId="178" fontId="53" fillId="7" borderId="129" xfId="14" applyNumberFormat="1" applyFont="1" applyFill="1" applyBorder="1" applyAlignment="1" applyProtection="1">
      <alignment horizontal="right" vertical="center"/>
      <protection locked="0"/>
    </xf>
    <xf numFmtId="178" fontId="53" fillId="7" borderId="29" xfId="14" applyNumberFormat="1" applyFont="1" applyFill="1" applyBorder="1" applyAlignment="1" applyProtection="1">
      <alignment horizontal="right" vertical="center"/>
      <protection locked="0"/>
    </xf>
    <xf numFmtId="0" fontId="28" fillId="0" borderId="90" xfId="14" applyNumberFormat="1" applyFont="1" applyFill="1" applyBorder="1" applyAlignment="1" applyProtection="1">
      <alignment horizontal="center"/>
    </xf>
    <xf numFmtId="0" fontId="28" fillId="0" borderId="44" xfId="14" applyNumberFormat="1" applyFont="1" applyFill="1" applyBorder="1" applyAlignment="1" applyProtection="1">
      <alignment horizontal="center"/>
    </xf>
    <xf numFmtId="0" fontId="53" fillId="7" borderId="62" xfId="14" applyNumberFormat="1" applyFont="1" applyFill="1" applyBorder="1" applyAlignment="1" applyProtection="1">
      <alignment horizontal="center" vertical="center"/>
      <protection locked="0"/>
    </xf>
    <xf numFmtId="178" fontId="53" fillId="7" borderId="28" xfId="14" applyNumberFormat="1" applyFont="1" applyFill="1" applyBorder="1" applyAlignment="1" applyProtection="1">
      <alignment horizontal="center" vertical="center"/>
      <protection locked="0"/>
    </xf>
    <xf numFmtId="38" fontId="53" fillId="7" borderId="133" xfId="14" applyNumberFormat="1" applyFont="1" applyFill="1" applyBorder="1" applyAlignment="1" applyProtection="1">
      <alignment horizontal="right" vertical="center"/>
      <protection locked="0"/>
    </xf>
    <xf numFmtId="38" fontId="53" fillId="7" borderId="16" xfId="14" applyNumberFormat="1" applyFont="1" applyFill="1" applyBorder="1" applyAlignment="1" applyProtection="1">
      <alignment horizontal="right" vertical="center"/>
      <protection locked="0"/>
    </xf>
    <xf numFmtId="38" fontId="53" fillId="7" borderId="111" xfId="14" applyNumberFormat="1" applyFont="1" applyFill="1" applyBorder="1" applyAlignment="1" applyProtection="1">
      <alignment horizontal="right" vertical="center"/>
      <protection locked="0"/>
    </xf>
    <xf numFmtId="38" fontId="53" fillId="7" borderId="27" xfId="14" applyNumberFormat="1" applyFont="1" applyFill="1" applyBorder="1" applyAlignment="1" applyProtection="1">
      <alignment horizontal="right" vertical="center"/>
      <protection locked="0"/>
    </xf>
    <xf numFmtId="38" fontId="53" fillId="7" borderId="44" xfId="14" applyNumberFormat="1" applyFont="1" applyFill="1" applyBorder="1" applyAlignment="1" applyProtection="1">
      <alignment horizontal="right" vertical="center"/>
      <protection locked="0"/>
    </xf>
    <xf numFmtId="38" fontId="53" fillId="7" borderId="25" xfId="14" applyNumberFormat="1" applyFont="1" applyFill="1" applyBorder="1" applyAlignment="1" applyProtection="1">
      <alignment horizontal="right" vertical="center"/>
      <protection locked="0"/>
    </xf>
    <xf numFmtId="178" fontId="53" fillId="7" borderId="64" xfId="14" applyNumberFormat="1" applyFont="1" applyFill="1" applyBorder="1" applyAlignment="1" applyProtection="1">
      <alignment horizontal="right" vertical="center"/>
      <protection locked="0"/>
    </xf>
    <xf numFmtId="9" fontId="28" fillId="0" borderId="90" xfId="10" applyNumberFormat="1" applyFont="1" applyFill="1" applyBorder="1" applyAlignment="1" applyProtection="1">
      <alignment horizontal="center"/>
    </xf>
    <xf numFmtId="9" fontId="28" fillId="0" borderId="44" xfId="10" applyNumberFormat="1" applyFont="1" applyFill="1" applyBorder="1" applyAlignment="1" applyProtection="1">
      <alignment horizontal="center"/>
    </xf>
    <xf numFmtId="178" fontId="53" fillId="7" borderId="129" xfId="10" applyNumberFormat="1" applyFont="1" applyFill="1" applyBorder="1" applyAlignment="1" applyProtection="1">
      <alignment horizontal="right" vertical="center"/>
      <protection locked="0"/>
    </xf>
    <xf numFmtId="178" fontId="53" fillId="7" borderId="29" xfId="10" applyNumberFormat="1" applyFont="1" applyFill="1" applyBorder="1" applyAlignment="1" applyProtection="1">
      <alignment horizontal="right" vertical="center"/>
      <protection locked="0"/>
    </xf>
    <xf numFmtId="49" fontId="53" fillId="7" borderId="90" xfId="14" applyNumberFormat="1" applyFont="1" applyFill="1" applyBorder="1" applyAlignment="1" applyProtection="1">
      <alignment horizontal="left" vertical="center" shrinkToFit="1"/>
      <protection locked="0"/>
    </xf>
    <xf numFmtId="49" fontId="53" fillId="7" borderId="44" xfId="14" applyNumberFormat="1" applyFont="1" applyFill="1" applyBorder="1" applyAlignment="1" applyProtection="1">
      <alignment horizontal="left" vertical="center" shrinkToFit="1"/>
      <protection locked="0"/>
    </xf>
    <xf numFmtId="0" fontId="53" fillId="7" borderId="123" xfId="14" applyNumberFormat="1" applyFont="1" applyFill="1" applyBorder="1" applyAlignment="1" applyProtection="1">
      <alignment horizontal="center" vertical="center"/>
      <protection locked="0"/>
    </xf>
    <xf numFmtId="0" fontId="53" fillId="7" borderId="28" xfId="14" applyNumberFormat="1" applyFont="1" applyFill="1" applyBorder="1" applyAlignment="1" applyProtection="1">
      <alignment horizontal="center" vertical="center"/>
      <protection locked="0"/>
    </xf>
    <xf numFmtId="182" fontId="53" fillId="0" borderId="90" xfId="14" applyNumberFormat="1" applyFont="1" applyFill="1" applyBorder="1" applyAlignment="1" applyProtection="1">
      <alignment horizontal="center" vertical="center"/>
    </xf>
    <xf numFmtId="0" fontId="53" fillId="0" borderId="44" xfId="0" applyFont="1" applyBorder="1" applyAlignment="1">
      <alignment horizontal="center" vertical="center"/>
    </xf>
    <xf numFmtId="38" fontId="53" fillId="7" borderId="126" xfId="14" applyNumberFormat="1" applyFont="1" applyFill="1" applyBorder="1" applyAlignment="1" applyProtection="1">
      <alignment horizontal="right" vertical="center"/>
      <protection locked="0"/>
    </xf>
    <xf numFmtId="38" fontId="53" fillId="7" borderId="90" xfId="14" applyNumberFormat="1" applyFont="1" applyFill="1" applyBorder="1" applyAlignment="1" applyProtection="1">
      <alignment horizontal="right" vertical="center"/>
      <protection locked="0"/>
    </xf>
    <xf numFmtId="38" fontId="53" fillId="7" borderId="124" xfId="14" applyNumberFormat="1" applyFont="1" applyFill="1" applyBorder="1" applyAlignment="1" applyProtection="1">
      <alignment horizontal="right" vertical="center"/>
      <protection locked="0"/>
    </xf>
    <xf numFmtId="177" fontId="53" fillId="0" borderId="33" xfId="11" applyNumberFormat="1" applyFont="1" applyFill="1" applyBorder="1" applyAlignment="1" applyProtection="1">
      <alignment horizontal="right" vertical="center"/>
    </xf>
    <xf numFmtId="182" fontId="53" fillId="7" borderId="90" xfId="14" applyNumberFormat="1" applyFont="1" applyFill="1" applyBorder="1" applyAlignment="1" applyProtection="1">
      <alignment horizontal="center" vertical="center"/>
    </xf>
    <xf numFmtId="0" fontId="28" fillId="7" borderId="44" xfId="0" applyFont="1" applyFill="1" applyBorder="1" applyAlignment="1">
      <alignment horizontal="center" vertical="center"/>
    </xf>
    <xf numFmtId="177" fontId="53" fillId="0" borderId="39" xfId="11" applyNumberFormat="1" applyFont="1" applyFill="1" applyBorder="1" applyAlignment="1" applyProtection="1">
      <alignment horizontal="right" vertical="center"/>
    </xf>
    <xf numFmtId="177" fontId="53" fillId="0" borderId="108" xfId="11" applyNumberFormat="1" applyFont="1" applyFill="1" applyBorder="1" applyAlignment="1" applyProtection="1">
      <alignment horizontal="right" vertical="center"/>
    </xf>
    <xf numFmtId="177" fontId="53" fillId="0" borderId="107" xfId="11" applyNumberFormat="1" applyFont="1" applyFill="1" applyBorder="1" applyAlignment="1" applyProtection="1">
      <alignment horizontal="right" vertical="center"/>
    </xf>
    <xf numFmtId="180" fontId="28" fillId="8" borderId="90" xfId="14" applyNumberFormat="1" applyFont="1" applyFill="1" applyBorder="1" applyAlignment="1" applyProtection="1">
      <alignment horizontal="center" vertical="center" shrinkToFit="1"/>
    </xf>
    <xf numFmtId="0" fontId="28" fillId="8" borderId="90" xfId="0" applyFont="1" applyFill="1" applyBorder="1" applyAlignment="1">
      <alignment horizontal="center" vertical="center" shrinkToFit="1"/>
    </xf>
    <xf numFmtId="180" fontId="28" fillId="8" borderId="44" xfId="14" applyNumberFormat="1" applyFont="1" applyFill="1" applyBorder="1" applyAlignment="1" applyProtection="1">
      <alignment horizontal="center" vertical="center" shrinkToFit="1"/>
    </xf>
    <xf numFmtId="0" fontId="28" fillId="8" borderId="44" xfId="0" applyFont="1" applyFill="1" applyBorder="1" applyAlignment="1">
      <alignment horizontal="center" vertical="center" shrinkToFit="1"/>
    </xf>
    <xf numFmtId="0" fontId="55" fillId="6" borderId="44" xfId="14" applyNumberFormat="1" applyFont="1" applyFill="1" applyBorder="1" applyAlignment="1" applyProtection="1">
      <alignment horizontal="distributed" vertical="center"/>
    </xf>
    <xf numFmtId="177" fontId="53" fillId="0" borderId="133" xfId="11" applyNumberFormat="1" applyFont="1" applyFill="1" applyBorder="1" applyAlignment="1" applyProtection="1">
      <alignment vertical="center"/>
    </xf>
    <xf numFmtId="177" fontId="53" fillId="0" borderId="111" xfId="11" applyNumberFormat="1" applyFont="1" applyFill="1" applyBorder="1" applyAlignment="1" applyProtection="1">
      <alignment vertical="center"/>
    </xf>
    <xf numFmtId="177" fontId="53" fillId="0" borderId="130" xfId="11" applyNumberFormat="1" applyFont="1" applyFill="1" applyBorder="1" applyAlignment="1" applyProtection="1">
      <alignment vertical="center"/>
    </xf>
    <xf numFmtId="177" fontId="53" fillId="0" borderId="112" xfId="11" applyNumberFormat="1" applyFont="1" applyFill="1" applyBorder="1" applyAlignment="1" applyProtection="1">
      <alignment vertical="center"/>
    </xf>
    <xf numFmtId="177" fontId="53" fillId="0" borderId="27" xfId="11" applyNumberFormat="1" applyFont="1" applyFill="1" applyBorder="1" applyAlignment="1" applyProtection="1">
      <alignment vertical="center"/>
    </xf>
    <xf numFmtId="177" fontId="53" fillId="0" borderId="25" xfId="11" applyNumberFormat="1" applyFont="1" applyFill="1" applyBorder="1" applyAlignment="1" applyProtection="1">
      <alignment vertical="center"/>
    </xf>
    <xf numFmtId="0" fontId="53" fillId="7" borderId="134" xfId="14" applyNumberFormat="1" applyFont="1" applyFill="1" applyBorder="1" applyAlignment="1" applyProtection="1">
      <alignment horizontal="center" vertical="center"/>
      <protection locked="0"/>
    </xf>
    <xf numFmtId="0" fontId="53" fillId="7" borderId="135" xfId="14" applyNumberFormat="1" applyFont="1" applyFill="1" applyBorder="1" applyAlignment="1" applyProtection="1">
      <alignment horizontal="center" vertical="center"/>
      <protection locked="0"/>
    </xf>
    <xf numFmtId="38" fontId="53" fillId="7" borderId="119" xfId="14" applyNumberFormat="1" applyFont="1" applyFill="1" applyBorder="1" applyAlignment="1" applyProtection="1">
      <alignment horizontal="right" vertical="center"/>
      <protection locked="0"/>
    </xf>
    <xf numFmtId="38" fontId="53" fillId="7" borderId="20" xfId="14" applyNumberFormat="1" applyFont="1" applyFill="1" applyBorder="1" applyAlignment="1" applyProtection="1">
      <alignment horizontal="right" vertical="center"/>
      <protection locked="0"/>
    </xf>
    <xf numFmtId="38" fontId="53" fillId="7" borderId="113" xfId="14" applyNumberFormat="1" applyFont="1" applyFill="1" applyBorder="1" applyAlignment="1" applyProtection="1">
      <alignment horizontal="right" vertical="center"/>
      <protection locked="0"/>
    </xf>
    <xf numFmtId="178" fontId="53" fillId="7" borderId="121" xfId="14" applyNumberFormat="1" applyFont="1" applyFill="1" applyBorder="1" applyAlignment="1" applyProtection="1">
      <alignment horizontal="right" vertical="center"/>
      <protection locked="0"/>
    </xf>
    <xf numFmtId="177" fontId="53" fillId="0" borderId="110" xfId="11" applyNumberFormat="1" applyFont="1" applyFill="1" applyBorder="1" applyAlignment="1" applyProtection="1">
      <alignment horizontal="right" vertical="center"/>
    </xf>
    <xf numFmtId="10" fontId="28" fillId="0" borderId="26" xfId="10" applyNumberFormat="1" applyFont="1" applyFill="1" applyBorder="1" applyAlignment="1" applyProtection="1">
      <alignment horizontal="right" vertical="center"/>
    </xf>
    <xf numFmtId="10" fontId="28" fillId="0" borderId="33" xfId="10" applyNumberFormat="1" applyFont="1" applyFill="1" applyBorder="1" applyAlignment="1" applyProtection="1">
      <alignment horizontal="right" vertical="center"/>
    </xf>
    <xf numFmtId="0" fontId="53" fillId="7" borderId="58" xfId="14" applyNumberFormat="1" applyFont="1" applyFill="1" applyBorder="1" applyAlignment="1" applyProtection="1">
      <alignment horizontal="center" vertical="center"/>
      <protection locked="0"/>
    </xf>
    <xf numFmtId="38" fontId="53" fillId="7" borderId="130" xfId="14" applyNumberFormat="1" applyFont="1" applyFill="1" applyBorder="1" applyAlignment="1" applyProtection="1">
      <alignment horizontal="right" vertical="center"/>
      <protection locked="0"/>
    </xf>
    <xf numFmtId="38" fontId="53" fillId="7" borderId="0" xfId="14" applyNumberFormat="1" applyFont="1" applyFill="1" applyBorder="1" applyAlignment="1" applyProtection="1">
      <alignment horizontal="right" vertical="center"/>
      <protection locked="0"/>
    </xf>
    <xf numFmtId="38" fontId="53" fillId="7" borderId="112" xfId="14" applyNumberFormat="1" applyFont="1" applyFill="1" applyBorder="1" applyAlignment="1" applyProtection="1">
      <alignment horizontal="right" vertical="center"/>
      <protection locked="0"/>
    </xf>
    <xf numFmtId="178" fontId="53" fillId="7" borderId="60" xfId="14" applyNumberFormat="1" applyFont="1" applyFill="1" applyBorder="1" applyAlignment="1" applyProtection="1">
      <alignment horizontal="right" vertical="center"/>
      <protection locked="0"/>
    </xf>
    <xf numFmtId="177" fontId="53" fillId="7" borderId="126" xfId="11" applyNumberFormat="1" applyFont="1" applyFill="1" applyBorder="1" applyAlignment="1" applyProtection="1">
      <alignment horizontal="right" vertical="center"/>
      <protection locked="0"/>
    </xf>
    <xf numFmtId="177" fontId="53" fillId="7" borderId="90" xfId="11" applyNumberFormat="1" applyFont="1" applyFill="1" applyBorder="1" applyAlignment="1" applyProtection="1">
      <alignment horizontal="right" vertical="center"/>
      <protection locked="0"/>
    </xf>
    <xf numFmtId="177" fontId="53" fillId="7" borderId="124" xfId="11" applyNumberFormat="1" applyFont="1" applyFill="1" applyBorder="1" applyAlignment="1" applyProtection="1">
      <alignment horizontal="right" vertical="center"/>
      <protection locked="0"/>
    </xf>
    <xf numFmtId="177" fontId="53" fillId="7" borderId="27" xfId="11" applyNumberFormat="1" applyFont="1" applyFill="1" applyBorder="1" applyAlignment="1" applyProtection="1">
      <alignment horizontal="right" vertical="center"/>
      <protection locked="0"/>
    </xf>
    <xf numFmtId="177" fontId="53" fillId="7" borderId="44" xfId="11" applyNumberFormat="1" applyFont="1" applyFill="1" applyBorder="1" applyAlignment="1" applyProtection="1">
      <alignment horizontal="right" vertical="center"/>
      <protection locked="0"/>
    </xf>
    <xf numFmtId="177" fontId="53" fillId="7" borderId="25" xfId="11" applyNumberFormat="1" applyFont="1" applyFill="1" applyBorder="1" applyAlignment="1" applyProtection="1">
      <alignment horizontal="right" vertical="center"/>
      <protection locked="0"/>
    </xf>
    <xf numFmtId="49" fontId="53" fillId="7" borderId="0" xfId="14" applyNumberFormat="1" applyFont="1" applyFill="1" applyBorder="1" applyAlignment="1" applyProtection="1">
      <alignment horizontal="left" vertical="center" shrinkToFit="1"/>
      <protection locked="0"/>
    </xf>
    <xf numFmtId="0" fontId="53" fillId="7" borderId="132" xfId="14" applyNumberFormat="1" applyFont="1" applyFill="1" applyBorder="1" applyAlignment="1" applyProtection="1">
      <alignment horizontal="center" vertical="center"/>
      <protection locked="0"/>
    </xf>
    <xf numFmtId="186" fontId="53" fillId="7" borderId="126" xfId="14" applyNumberFormat="1" applyFont="1" applyFill="1" applyBorder="1" applyAlignment="1" applyProtection="1">
      <alignment horizontal="center" vertical="center" shrinkToFit="1"/>
      <protection locked="0"/>
    </xf>
    <xf numFmtId="186" fontId="53" fillId="7" borderId="90" xfId="14" applyNumberFormat="1" applyFont="1" applyFill="1" applyBorder="1" applyAlignment="1" applyProtection="1">
      <alignment horizontal="center" vertical="center" shrinkToFit="1"/>
      <protection locked="0"/>
    </xf>
    <xf numFmtId="186" fontId="53" fillId="7" borderId="124" xfId="14" applyNumberFormat="1" applyFont="1" applyFill="1" applyBorder="1" applyAlignment="1" applyProtection="1">
      <alignment horizontal="center" vertical="center" shrinkToFit="1"/>
      <protection locked="0"/>
    </xf>
    <xf numFmtId="186" fontId="53" fillId="7" borderId="119" xfId="14" applyNumberFormat="1" applyFont="1" applyFill="1" applyBorder="1" applyAlignment="1" applyProtection="1">
      <alignment horizontal="center" vertical="center" shrinkToFit="1"/>
      <protection locked="0"/>
    </xf>
    <xf numFmtId="186" fontId="53" fillId="7" borderId="20" xfId="14" applyNumberFormat="1" applyFont="1" applyFill="1" applyBorder="1" applyAlignment="1" applyProtection="1">
      <alignment horizontal="center" vertical="center" shrinkToFit="1"/>
      <protection locked="0"/>
    </xf>
    <xf numFmtId="186" fontId="53" fillId="7" borderId="113" xfId="14" applyNumberFormat="1" applyFont="1" applyFill="1" applyBorder="1" applyAlignment="1" applyProtection="1">
      <alignment horizontal="center" vertical="center" shrinkToFit="1"/>
      <protection locked="0"/>
    </xf>
    <xf numFmtId="177" fontId="53" fillId="0" borderId="40" xfId="11" applyNumberFormat="1" applyFont="1" applyFill="1" applyBorder="1" applyAlignment="1" applyProtection="1">
      <alignment horizontal="right" vertical="center"/>
    </xf>
    <xf numFmtId="0" fontId="28" fillId="0" borderId="33" xfId="10" applyNumberFormat="1" applyFont="1" applyFill="1" applyBorder="1" applyAlignment="1" applyProtection="1">
      <alignment horizontal="right" vertical="center"/>
    </xf>
    <xf numFmtId="0" fontId="28" fillId="0" borderId="40" xfId="10" applyNumberFormat="1" applyFont="1" applyFill="1" applyBorder="1" applyAlignment="1" applyProtection="1">
      <alignment horizontal="right" vertical="center"/>
    </xf>
    <xf numFmtId="0" fontId="28" fillId="7" borderId="63" xfId="14" applyNumberFormat="1" applyFont="1" applyFill="1" applyBorder="1" applyAlignment="1" applyProtection="1">
      <alignment horizontal="center" vertical="center"/>
      <protection locked="0"/>
    </xf>
    <xf numFmtId="0" fontId="28" fillId="7" borderId="59" xfId="14" applyNumberFormat="1" applyFont="1" applyFill="1" applyBorder="1" applyAlignment="1" applyProtection="1">
      <alignment horizontal="center" vertical="center"/>
      <protection locked="0"/>
    </xf>
    <xf numFmtId="0" fontId="28" fillId="7" borderId="120" xfId="14" applyNumberFormat="1" applyFont="1" applyFill="1" applyBorder="1" applyAlignment="1" applyProtection="1">
      <alignment horizontal="center" vertical="center"/>
      <protection locked="0"/>
    </xf>
    <xf numFmtId="0" fontId="28" fillId="7" borderId="133" xfId="14" applyNumberFormat="1" applyFont="1" applyFill="1" applyBorder="1" applyAlignment="1" applyProtection="1">
      <protection locked="0"/>
    </xf>
    <xf numFmtId="0" fontId="28" fillId="7" borderId="130" xfId="14" applyNumberFormat="1" applyFont="1" applyFill="1" applyBorder="1" applyAlignment="1" applyProtection="1">
      <protection locked="0"/>
    </xf>
    <xf numFmtId="0" fontId="28" fillId="7" borderId="16" xfId="14" applyNumberFormat="1" applyFont="1" applyFill="1" applyBorder="1" applyAlignment="1" applyProtection="1">
      <alignment horizontal="center"/>
      <protection locked="0"/>
    </xf>
    <xf numFmtId="0" fontId="28" fillId="7" borderId="0" xfId="14" applyNumberFormat="1" applyFont="1" applyFill="1" applyBorder="1" applyAlignment="1" applyProtection="1">
      <alignment horizontal="center"/>
      <protection locked="0"/>
    </xf>
    <xf numFmtId="0" fontId="28" fillId="7" borderId="119" xfId="14" applyNumberFormat="1" applyFont="1" applyFill="1" applyBorder="1" applyAlignment="1" applyProtection="1">
      <protection locked="0"/>
    </xf>
    <xf numFmtId="0" fontId="28" fillId="0" borderId="26" xfId="10" applyNumberFormat="1" applyFont="1" applyFill="1" applyBorder="1" applyAlignment="1" applyProtection="1">
      <alignment horizontal="right" vertical="center"/>
    </xf>
    <xf numFmtId="0" fontId="28" fillId="0" borderId="137" xfId="10" applyNumberFormat="1" applyFont="1" applyFill="1" applyBorder="1" applyAlignment="1" applyProtection="1">
      <alignment horizontal="right" vertical="center"/>
    </xf>
    <xf numFmtId="49" fontId="28" fillId="7" borderId="138" xfId="14" applyNumberFormat="1" applyFont="1" applyFill="1" applyBorder="1" applyAlignment="1" applyProtection="1">
      <alignment horizontal="left" vertical="center" shrinkToFit="1"/>
      <protection locked="0"/>
    </xf>
    <xf numFmtId="0" fontId="53" fillId="8" borderId="90" xfId="14" applyNumberFormat="1" applyFont="1" applyFill="1" applyBorder="1" applyAlignment="1" applyProtection="1">
      <alignment horizontal="distributed" vertical="center"/>
    </xf>
    <xf numFmtId="177" fontId="53" fillId="0" borderId="122" xfId="11" applyNumberFormat="1" applyFont="1" applyFill="1" applyBorder="1" applyAlignment="1" applyProtection="1">
      <alignment horizontal="right" vertical="center"/>
    </xf>
    <xf numFmtId="0" fontId="28" fillId="0" borderId="11" xfId="14" applyNumberFormat="1" applyFont="1" applyFill="1" applyBorder="1" applyAlignment="1" applyProtection="1">
      <alignment horizontal="center"/>
    </xf>
    <xf numFmtId="0" fontId="28" fillId="0" borderId="53" xfId="14" applyNumberFormat="1" applyFont="1" applyFill="1" applyBorder="1" applyAlignment="1" applyProtection="1">
      <alignment horizontal="center"/>
    </xf>
    <xf numFmtId="186" fontId="28" fillId="0" borderId="16" xfId="14" applyNumberFormat="1" applyFont="1" applyFill="1" applyBorder="1" applyAlignment="1" applyProtection="1">
      <alignment horizontal="center"/>
    </xf>
    <xf numFmtId="186" fontId="28" fillId="0" borderId="12" xfId="14" applyNumberFormat="1" applyFont="1" applyFill="1" applyBorder="1" applyAlignment="1" applyProtection="1">
      <alignment horizontal="center"/>
    </xf>
    <xf numFmtId="186" fontId="28" fillId="0" borderId="20" xfId="14" applyNumberFormat="1" applyFont="1" applyFill="1" applyBorder="1" applyAlignment="1" applyProtection="1">
      <alignment horizontal="center"/>
    </xf>
    <xf numFmtId="186" fontId="28" fillId="0" borderId="88" xfId="14" applyNumberFormat="1" applyFont="1" applyFill="1" applyBorder="1" applyAlignment="1" applyProtection="1">
      <alignment horizontal="center"/>
    </xf>
    <xf numFmtId="0" fontId="28" fillId="7" borderId="0" xfId="14" applyNumberFormat="1" applyFont="1" applyFill="1" applyBorder="1" applyAlignment="1" applyProtection="1">
      <protection locked="0"/>
    </xf>
    <xf numFmtId="0" fontId="28" fillId="7" borderId="68" xfId="14" applyNumberFormat="1" applyFont="1" applyFill="1" applyBorder="1" applyAlignment="1" applyProtection="1">
      <alignment horizontal="center"/>
      <protection locked="0"/>
    </xf>
    <xf numFmtId="0" fontId="28" fillId="0" borderId="16" xfId="14" applyNumberFormat="1" applyFont="1" applyFill="1" applyBorder="1" applyAlignment="1" applyProtection="1">
      <alignment horizontal="center"/>
    </xf>
    <xf numFmtId="0" fontId="28" fillId="0" borderId="12" xfId="14" applyNumberFormat="1" applyFont="1" applyFill="1" applyBorder="1" applyAlignment="1" applyProtection="1">
      <alignment horizontal="center"/>
    </xf>
    <xf numFmtId="0" fontId="28" fillId="0" borderId="0" xfId="14" applyNumberFormat="1" applyFont="1" applyFill="1" applyBorder="1" applyAlignment="1" applyProtection="1">
      <alignment horizontal="center"/>
    </xf>
    <xf numFmtId="0" fontId="28" fillId="0" borderId="68" xfId="14" applyNumberFormat="1" applyFont="1" applyFill="1" applyBorder="1" applyAlignment="1" applyProtection="1">
      <alignment horizontal="center"/>
    </xf>
    <xf numFmtId="0" fontId="28" fillId="0" borderId="20" xfId="14" applyNumberFormat="1" applyFont="1" applyFill="1" applyBorder="1" applyAlignment="1" applyProtection="1">
      <alignment horizontal="center"/>
    </xf>
    <xf numFmtId="0" fontId="28" fillId="0" borderId="88" xfId="14" applyNumberFormat="1" applyFont="1" applyFill="1" applyBorder="1" applyAlignment="1" applyProtection="1">
      <alignment horizontal="center"/>
    </xf>
    <xf numFmtId="0" fontId="28" fillId="0" borderId="131" xfId="14" applyNumberFormat="1" applyFont="1" applyFill="1" applyBorder="1" applyAlignment="1" applyProtection="1">
      <alignment horizontal="center"/>
    </xf>
    <xf numFmtId="0" fontId="0" fillId="0" borderId="0" xfId="0" applyAlignment="1">
      <alignment horizontal="center"/>
    </xf>
    <xf numFmtId="0" fontId="28" fillId="7" borderId="130" xfId="14" applyNumberFormat="1" applyFont="1" applyFill="1" applyBorder="1" applyAlignment="1" applyProtection="1">
      <alignment shrinkToFit="1"/>
      <protection locked="0"/>
    </xf>
    <xf numFmtId="0" fontId="0" fillId="0" borderId="0" xfId="0" applyAlignment="1">
      <alignment shrinkToFit="1"/>
    </xf>
    <xf numFmtId="0" fontId="0" fillId="0" borderId="20" xfId="0" applyBorder="1" applyAlignment="1">
      <alignment horizontal="center"/>
    </xf>
    <xf numFmtId="177" fontId="53" fillId="0" borderId="137" xfId="11" applyNumberFormat="1" applyFont="1" applyFill="1" applyBorder="1" applyAlignment="1" applyProtection="1">
      <alignment horizontal="right" vertical="center"/>
    </xf>
    <xf numFmtId="0" fontId="28" fillId="0" borderId="0" xfId="14" applyNumberFormat="1" applyFont="1" applyFill="1" applyBorder="1" applyAlignment="1" applyProtection="1">
      <alignment vertical="center"/>
    </xf>
    <xf numFmtId="49" fontId="28" fillId="7" borderId="145" xfId="14" applyNumberFormat="1" applyFont="1" applyFill="1" applyBorder="1" applyAlignment="1" applyProtection="1">
      <alignment horizontal="left" vertical="center" shrinkToFit="1"/>
      <protection locked="0"/>
    </xf>
    <xf numFmtId="49" fontId="28" fillId="7" borderId="61" xfId="14" applyNumberFormat="1" applyFont="1" applyFill="1" applyBorder="1" applyAlignment="1" applyProtection="1">
      <alignment horizontal="left" vertical="center" shrinkToFit="1"/>
      <protection locked="0"/>
    </xf>
    <xf numFmtId="49" fontId="28" fillId="7" borderId="149" xfId="14" applyNumberFormat="1" applyFont="1" applyFill="1" applyBorder="1" applyAlignment="1" applyProtection="1">
      <alignment horizontal="left" vertical="center" shrinkToFit="1"/>
      <protection locked="0"/>
    </xf>
    <xf numFmtId="0" fontId="28" fillId="0" borderId="49" xfId="14" applyNumberFormat="1" applyFont="1" applyFill="1" applyBorder="1" applyAlignment="1" applyProtection="1">
      <alignment horizontal="distributed" vertical="center"/>
    </xf>
    <xf numFmtId="177" fontId="53" fillId="0" borderId="32" xfId="11" applyNumberFormat="1" applyFont="1" applyFill="1" applyBorder="1" applyAlignment="1" applyProtection="1">
      <alignment horizontal="right" vertical="center"/>
    </xf>
    <xf numFmtId="0" fontId="28" fillId="0" borderId="67" xfId="0" applyFont="1" applyBorder="1" applyAlignment="1">
      <alignment horizontal="distributed" justifyLastLine="1"/>
    </xf>
    <xf numFmtId="0" fontId="28" fillId="0" borderId="0" xfId="0" applyFont="1" applyBorder="1" applyAlignment="1">
      <alignment horizontal="distributed" justifyLastLine="1"/>
    </xf>
    <xf numFmtId="0" fontId="28" fillId="0" borderId="68" xfId="0" applyFont="1" applyBorder="1" applyAlignment="1">
      <alignment horizontal="distributed" justifyLastLine="1"/>
    </xf>
    <xf numFmtId="0" fontId="28" fillId="0" borderId="23" xfId="0" applyFont="1" applyBorder="1" applyAlignment="1">
      <alignment horizontal="distributed" justifyLastLine="1"/>
    </xf>
    <xf numFmtId="0" fontId="28" fillId="0" borderId="44" xfId="0" applyFont="1" applyBorder="1" applyAlignment="1">
      <alignment horizontal="distributed" justifyLastLine="1"/>
    </xf>
    <xf numFmtId="0" fontId="28" fillId="0" borderId="78" xfId="0" applyFont="1" applyBorder="1" applyAlignment="1">
      <alignment horizontal="distributed" justifyLastLine="1"/>
    </xf>
    <xf numFmtId="0" fontId="28" fillId="0" borderId="103" xfId="14" applyNumberFormat="1" applyFont="1" applyFill="1" applyBorder="1" applyAlignment="1" applyProtection="1">
      <alignment horizontal="distributed" vertical="center"/>
    </xf>
    <xf numFmtId="0" fontId="28" fillId="0" borderId="0" xfId="14" applyNumberFormat="1" applyFont="1" applyFill="1" applyBorder="1" applyAlignment="1" applyProtection="1">
      <alignment shrinkToFit="1"/>
    </xf>
    <xf numFmtId="0" fontId="28" fillId="0" borderId="0" xfId="0" applyFont="1" applyAlignment="1">
      <alignment shrinkToFit="1"/>
    </xf>
    <xf numFmtId="49" fontId="28" fillId="7" borderId="143" xfId="14" applyNumberFormat="1" applyFont="1" applyFill="1" applyBorder="1" applyAlignment="1" applyProtection="1">
      <alignment horizontal="left" vertical="center" shrinkToFit="1"/>
      <protection locked="0"/>
    </xf>
    <xf numFmtId="0" fontId="28" fillId="0" borderId="97" xfId="14" applyNumberFormat="1" applyFont="1" applyFill="1" applyBorder="1" applyAlignment="1" applyProtection="1">
      <alignment horizontal="distributed" vertical="center"/>
    </xf>
    <xf numFmtId="0" fontId="28" fillId="0" borderId="67" xfId="14" applyNumberFormat="1" applyFont="1" applyFill="1" applyBorder="1" applyAlignment="1" applyProtection="1">
      <alignment horizontal="center"/>
    </xf>
    <xf numFmtId="0" fontId="28" fillId="0" borderId="23" xfId="14" applyNumberFormat="1" applyFont="1" applyFill="1" applyBorder="1" applyAlignment="1" applyProtection="1">
      <alignment horizontal="center"/>
    </xf>
    <xf numFmtId="0" fontId="28" fillId="0" borderId="67" xfId="14" applyNumberFormat="1" applyFont="1" applyFill="1" applyBorder="1" applyAlignment="1" applyProtection="1">
      <alignment horizontal="distributed" justifyLastLine="1"/>
    </xf>
    <xf numFmtId="0" fontId="28" fillId="0" borderId="0" xfId="14" applyNumberFormat="1" applyFont="1" applyFill="1" applyBorder="1" applyAlignment="1" applyProtection="1">
      <alignment horizontal="distributed" justifyLastLine="1"/>
    </xf>
    <xf numFmtId="0" fontId="28" fillId="0" borderId="68" xfId="14" applyNumberFormat="1" applyFont="1" applyFill="1" applyBorder="1" applyAlignment="1" applyProtection="1">
      <alignment horizontal="distributed" justifyLastLine="1"/>
    </xf>
    <xf numFmtId="0" fontId="28" fillId="0" borderId="23" xfId="14" applyNumberFormat="1" applyFont="1" applyFill="1" applyBorder="1" applyAlignment="1" applyProtection="1">
      <alignment horizontal="distributed" justifyLastLine="1"/>
    </xf>
    <xf numFmtId="0" fontId="28" fillId="0" borderId="44" xfId="14" applyNumberFormat="1" applyFont="1" applyFill="1" applyBorder="1" applyAlignment="1" applyProtection="1">
      <alignment horizontal="distributed" justifyLastLine="1"/>
    </xf>
    <xf numFmtId="0" fontId="28" fillId="0" borderId="78" xfId="14" applyNumberFormat="1" applyFont="1" applyFill="1" applyBorder="1" applyAlignment="1" applyProtection="1">
      <alignment horizontal="distributed" justifyLastLine="1"/>
    </xf>
    <xf numFmtId="38" fontId="53" fillId="0" borderId="34" xfId="11" applyFont="1" applyFill="1" applyBorder="1" applyAlignment="1" applyProtection="1">
      <alignment horizontal="right" vertical="center"/>
    </xf>
    <xf numFmtId="38" fontId="53" fillId="0" borderId="32" xfId="11" applyFont="1" applyFill="1" applyBorder="1" applyAlignment="1" applyProtection="1">
      <alignment horizontal="right" vertical="center"/>
    </xf>
    <xf numFmtId="38" fontId="53" fillId="0" borderId="147" xfId="11" applyFont="1" applyFill="1" applyBorder="1" applyAlignment="1" applyProtection="1">
      <alignment horizontal="right" vertical="center"/>
    </xf>
    <xf numFmtId="38" fontId="53" fillId="0" borderId="148" xfId="11" applyFont="1" applyFill="1" applyBorder="1" applyAlignment="1" applyProtection="1">
      <alignment horizontal="right" vertical="center"/>
    </xf>
    <xf numFmtId="178" fontId="28" fillId="0" borderId="112" xfId="10" applyNumberFormat="1" applyFont="1" applyFill="1" applyBorder="1" applyAlignment="1" applyProtection="1">
      <alignment horizontal="right" vertical="center"/>
    </xf>
    <xf numFmtId="178" fontId="28" fillId="0" borderId="146" xfId="10" applyNumberFormat="1" applyFont="1" applyFill="1" applyBorder="1" applyAlignment="1" applyProtection="1">
      <alignment horizontal="right" vertical="center"/>
    </xf>
    <xf numFmtId="177" fontId="53" fillId="0" borderId="140" xfId="11" applyNumberFormat="1" applyFont="1" applyFill="1" applyBorder="1" applyAlignment="1" applyProtection="1">
      <alignment horizontal="right" vertical="center"/>
    </xf>
    <xf numFmtId="177" fontId="53" fillId="0" borderId="141" xfId="11" applyNumberFormat="1" applyFont="1" applyFill="1" applyBorder="1" applyAlignment="1" applyProtection="1">
      <alignment horizontal="right" vertical="center"/>
    </xf>
    <xf numFmtId="178" fontId="28" fillId="0" borderId="141" xfId="10" applyNumberFormat="1" applyFont="1" applyFill="1" applyBorder="1" applyAlignment="1" applyProtection="1">
      <alignment horizontal="right" vertical="center"/>
    </xf>
    <xf numFmtId="178" fontId="28" fillId="0" borderId="32" xfId="10" applyNumberFormat="1" applyFont="1" applyFill="1" applyBorder="1" applyAlignment="1" applyProtection="1">
      <alignment horizontal="right" vertical="center"/>
    </xf>
    <xf numFmtId="49" fontId="28" fillId="7" borderId="142" xfId="14" applyNumberFormat="1" applyFont="1" applyFill="1" applyBorder="1" applyAlignment="1" applyProtection="1">
      <alignment horizontal="left" vertical="center" shrinkToFit="1"/>
      <protection locked="0"/>
    </xf>
    <xf numFmtId="0" fontId="53" fillId="6" borderId="9" xfId="14" applyNumberFormat="1" applyFont="1" applyFill="1" applyBorder="1" applyAlignment="1" applyProtection="1">
      <alignment horizontal="center" vertical="center" wrapText="1"/>
    </xf>
    <xf numFmtId="0" fontId="53" fillId="6" borderId="67" xfId="14" applyNumberFormat="1" applyFont="1" applyFill="1" applyBorder="1" applyAlignment="1" applyProtection="1">
      <alignment horizontal="center" vertical="center" wrapText="1"/>
    </xf>
    <xf numFmtId="0" fontId="53" fillId="6" borderId="67" xfId="0" applyFont="1" applyFill="1" applyBorder="1" applyAlignment="1">
      <alignment vertical="center" wrapText="1"/>
    </xf>
    <xf numFmtId="0" fontId="53" fillId="6" borderId="92" xfId="0" applyFont="1" applyFill="1" applyBorder="1" applyAlignment="1">
      <alignment vertical="center" wrapText="1"/>
    </xf>
    <xf numFmtId="0" fontId="56" fillId="7" borderId="0" xfId="14" applyNumberFormat="1" applyFont="1" applyFill="1" applyBorder="1" applyAlignment="1" applyProtection="1">
      <protection locked="0"/>
    </xf>
    <xf numFmtId="0" fontId="28" fillId="7" borderId="16" xfId="14" applyNumberFormat="1" applyFont="1" applyFill="1" applyBorder="1" applyAlignment="1" applyProtection="1">
      <protection locked="0"/>
    </xf>
    <xf numFmtId="0" fontId="28" fillId="7" borderId="12" xfId="14" applyNumberFormat="1" applyFont="1" applyFill="1" applyBorder="1" applyAlignment="1" applyProtection="1">
      <alignment horizontal="center"/>
      <protection locked="0"/>
    </xf>
    <xf numFmtId="183" fontId="28" fillId="0" borderId="34" xfId="14" applyNumberFormat="1" applyFont="1" applyFill="1" applyBorder="1" applyAlignment="1" applyProtection="1">
      <alignment vertical="center"/>
    </xf>
    <xf numFmtId="0" fontId="0" fillId="0" borderId="32" xfId="0" applyBorder="1" applyAlignment="1">
      <alignment vertical="center"/>
    </xf>
    <xf numFmtId="0" fontId="52" fillId="0" borderId="20" xfId="14" applyNumberFormat="1" applyFont="1" applyFill="1" applyBorder="1" applyAlignment="1" applyProtection="1">
      <alignment horizontal="center" vertical="center"/>
    </xf>
    <xf numFmtId="0" fontId="52" fillId="0" borderId="20" xfId="0" applyFont="1" applyBorder="1" applyAlignment="1">
      <alignment horizontal="center" vertical="center"/>
    </xf>
    <xf numFmtId="183" fontId="28" fillId="0" borderId="158" xfId="14" applyNumberFormat="1" applyFont="1" applyFill="1" applyBorder="1" applyAlignment="1" applyProtection="1">
      <alignment vertical="center"/>
    </xf>
    <xf numFmtId="183" fontId="0" fillId="0" borderId="139" xfId="0" applyNumberFormat="1" applyBorder="1" applyAlignment="1">
      <alignment vertical="center"/>
    </xf>
    <xf numFmtId="183" fontId="0" fillId="0" borderId="32" xfId="0" applyNumberFormat="1" applyBorder="1" applyAlignment="1">
      <alignment vertical="center"/>
    </xf>
    <xf numFmtId="183" fontId="28" fillId="7" borderId="34" xfId="14" applyNumberFormat="1" applyFont="1" applyFill="1" applyBorder="1" applyAlignment="1" applyProtection="1">
      <alignment vertical="center"/>
    </xf>
    <xf numFmtId="183" fontId="0" fillId="7" borderId="32" xfId="0" applyNumberFormat="1" applyFill="1" applyBorder="1" applyAlignment="1">
      <alignment vertical="center"/>
    </xf>
    <xf numFmtId="183" fontId="28" fillId="7" borderId="147" xfId="14" applyNumberFormat="1" applyFont="1" applyFill="1" applyBorder="1" applyAlignment="1" applyProtection="1">
      <alignment vertical="center"/>
    </xf>
    <xf numFmtId="183" fontId="0" fillId="7" borderId="148" xfId="0" applyNumberFormat="1" applyFill="1" applyBorder="1" applyAlignment="1">
      <alignment vertical="center"/>
    </xf>
    <xf numFmtId="0" fontId="28" fillId="6" borderId="6" xfId="14" applyNumberFormat="1" applyFont="1" applyFill="1" applyBorder="1" applyAlignment="1" applyProtection="1">
      <alignment horizontal="center" vertical="center"/>
    </xf>
    <xf numFmtId="0" fontId="28" fillId="6" borderId="2" xfId="14" applyNumberFormat="1" applyFont="1" applyFill="1" applyBorder="1" applyAlignment="1" applyProtection="1">
      <alignment horizontal="center" vertical="center"/>
    </xf>
    <xf numFmtId="0" fontId="28" fillId="6" borderId="22" xfId="14" applyNumberFormat="1" applyFont="1" applyFill="1" applyBorder="1" applyAlignment="1" applyProtection="1">
      <alignment horizontal="center" vertical="center"/>
    </xf>
    <xf numFmtId="0" fontId="28" fillId="8" borderId="133" xfId="14" applyNumberFormat="1" applyFont="1" applyFill="1" applyBorder="1" applyAlignment="1" applyProtection="1">
      <alignment horizontal="center" vertical="center"/>
    </xf>
    <xf numFmtId="0" fontId="28" fillId="8" borderId="111" xfId="14" applyNumberFormat="1" applyFont="1" applyFill="1" applyBorder="1" applyAlignment="1" applyProtection="1">
      <alignment horizontal="center" vertical="center"/>
    </xf>
    <xf numFmtId="177" fontId="28" fillId="0" borderId="34" xfId="13" applyNumberFormat="1" applyFont="1" applyFill="1" applyBorder="1" applyAlignment="1" applyProtection="1">
      <alignment horizontal="right" vertical="center"/>
    </xf>
    <xf numFmtId="0" fontId="0" fillId="0" borderId="32" xfId="0" applyBorder="1" applyAlignment="1">
      <alignment horizontal="right" vertical="center"/>
    </xf>
    <xf numFmtId="0" fontId="28" fillId="7" borderId="9" xfId="14"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0" fillId="0" borderId="92" xfId="0" applyBorder="1" applyAlignment="1">
      <alignment horizontal="center" vertical="center" wrapText="1"/>
    </xf>
    <xf numFmtId="0" fontId="0" fillId="0" borderId="88" xfId="0" applyBorder="1" applyAlignment="1">
      <alignment horizontal="center" vertical="center" wrapText="1"/>
    </xf>
    <xf numFmtId="183" fontId="28" fillId="0" borderId="27" xfId="14" applyNumberFormat="1" applyFont="1" applyFill="1" applyBorder="1" applyAlignment="1" applyProtection="1">
      <alignment vertical="center"/>
    </xf>
    <xf numFmtId="183" fontId="0" fillId="0" borderId="25" xfId="0" applyNumberFormat="1" applyBorder="1" applyAlignment="1">
      <alignment vertical="center"/>
    </xf>
    <xf numFmtId="38" fontId="28" fillId="6" borderId="9" xfId="14" applyNumberFormat="1" applyFont="1" applyFill="1" applyBorder="1" applyAlignment="1" applyProtection="1">
      <alignment horizontal="center" vertical="center"/>
    </xf>
    <xf numFmtId="0" fontId="28" fillId="6" borderId="12" xfId="14" applyNumberFormat="1" applyFont="1" applyFill="1" applyBorder="1" applyAlignment="1" applyProtection="1">
      <alignment horizontal="center" vertical="center"/>
    </xf>
    <xf numFmtId="0" fontId="28" fillId="6" borderId="67" xfId="14" applyNumberFormat="1" applyFont="1" applyFill="1" applyBorder="1" applyAlignment="1" applyProtection="1">
      <alignment horizontal="center" vertical="center"/>
    </xf>
    <xf numFmtId="0" fontId="28" fillId="6" borderId="0" xfId="14" applyNumberFormat="1" applyFont="1" applyFill="1" applyBorder="1" applyAlignment="1" applyProtection="1">
      <alignment horizontal="center" vertical="center"/>
    </xf>
    <xf numFmtId="0" fontId="28" fillId="6" borderId="68" xfId="14" applyNumberFormat="1" applyFont="1" applyFill="1" applyBorder="1" applyAlignment="1" applyProtection="1">
      <alignment horizontal="center" vertical="center"/>
    </xf>
    <xf numFmtId="177" fontId="28" fillId="5" borderId="151" xfId="11" applyNumberFormat="1" applyFont="1" applyFill="1" applyBorder="1" applyAlignment="1" applyProtection="1">
      <alignment horizontal="right" vertical="center"/>
      <protection locked="0"/>
    </xf>
    <xf numFmtId="177" fontId="28" fillId="5" borderId="152" xfId="11" applyNumberFormat="1" applyFont="1" applyFill="1" applyBorder="1" applyAlignment="1" applyProtection="1">
      <alignment horizontal="right" vertical="center"/>
      <protection locked="0"/>
    </xf>
    <xf numFmtId="0" fontId="28" fillId="6" borderId="155" xfId="14" applyNumberFormat="1" applyFont="1" applyFill="1" applyBorder="1" applyAlignment="1" applyProtection="1">
      <alignment horizontal="center" vertical="center"/>
    </xf>
    <xf numFmtId="0" fontId="28" fillId="6" borderId="156" xfId="14" applyNumberFormat="1" applyFont="1" applyFill="1" applyBorder="1" applyAlignment="1" applyProtection="1">
      <alignment horizontal="center" vertical="center"/>
    </xf>
    <xf numFmtId="177" fontId="28" fillId="0" borderId="142" xfId="11" applyNumberFormat="1" applyFont="1" applyFill="1" applyBorder="1" applyAlignment="1" applyProtection="1">
      <alignment horizontal="right" vertical="center"/>
    </xf>
    <xf numFmtId="177" fontId="28" fillId="0" borderId="149" xfId="11" applyNumberFormat="1" applyFont="1" applyFill="1" applyBorder="1" applyAlignment="1" applyProtection="1">
      <alignment horizontal="right" vertical="center"/>
    </xf>
    <xf numFmtId="0" fontId="28" fillId="0" borderId="151" xfId="14" applyNumberFormat="1" applyFont="1" applyFill="1" applyBorder="1" applyAlignment="1" applyProtection="1">
      <alignment horizontal="right" vertical="center"/>
    </xf>
    <xf numFmtId="0" fontId="28" fillId="0" borderId="152" xfId="14" applyNumberFormat="1" applyFont="1" applyFill="1" applyBorder="1" applyAlignment="1" applyProtection="1">
      <alignment horizontal="right" vertical="center"/>
    </xf>
    <xf numFmtId="0" fontId="28" fillId="8" borderId="116" xfId="14" applyNumberFormat="1" applyFont="1" applyFill="1" applyBorder="1" applyAlignment="1" applyProtection="1">
      <alignment horizontal="center" vertical="center"/>
    </xf>
    <xf numFmtId="0" fontId="28" fillId="8" borderId="110" xfId="14" applyNumberFormat="1" applyFont="1" applyFill="1" applyBorder="1" applyAlignment="1" applyProtection="1">
      <alignment horizontal="center" vertical="center"/>
    </xf>
    <xf numFmtId="183" fontId="0" fillId="0" borderId="32" xfId="0" applyNumberFormat="1" applyFill="1" applyBorder="1" applyAlignment="1">
      <alignment vertical="center"/>
    </xf>
    <xf numFmtId="0" fontId="0" fillId="7" borderId="32" xfId="0" applyFill="1" applyBorder="1" applyAlignment="1">
      <alignment vertical="center"/>
    </xf>
    <xf numFmtId="177" fontId="5" fillId="6" borderId="9" xfId="0" applyNumberFormat="1" applyFont="1" applyFill="1" applyBorder="1" applyAlignment="1">
      <alignment horizontal="center" vertical="center"/>
    </xf>
    <xf numFmtId="0" fontId="19" fillId="6" borderId="16" xfId="0" applyFont="1" applyFill="1" applyBorder="1" applyAlignment="1">
      <alignment horizontal="center" vertical="center"/>
    </xf>
    <xf numFmtId="177" fontId="5" fillId="6" borderId="62" xfId="0" applyNumberFormat="1" applyFont="1" applyFill="1" applyBorder="1" applyAlignment="1">
      <alignment horizontal="center" vertical="center"/>
    </xf>
    <xf numFmtId="0" fontId="0" fillId="6" borderId="132" xfId="0" applyFill="1" applyBorder="1" applyAlignment="1">
      <alignment horizontal="center" vertical="center"/>
    </xf>
    <xf numFmtId="177" fontId="5" fillId="6" borderId="64" xfId="0" applyNumberFormat="1" applyFont="1" applyFill="1" applyBorder="1" applyAlignment="1">
      <alignment horizontal="center" vertical="center"/>
    </xf>
    <xf numFmtId="0" fontId="0" fillId="6" borderId="121" xfId="0" applyFill="1" applyBorder="1" applyAlignment="1">
      <alignment horizontal="center" vertical="center"/>
    </xf>
    <xf numFmtId="0" fontId="19" fillId="6" borderId="92" xfId="0" applyFont="1" applyFill="1" applyBorder="1" applyAlignment="1">
      <alignment horizontal="center" vertical="center"/>
    </xf>
    <xf numFmtId="0" fontId="19" fillId="6" borderId="121" xfId="0" applyFont="1" applyFill="1" applyBorder="1" applyAlignment="1">
      <alignment horizontal="center" vertical="center"/>
    </xf>
    <xf numFmtId="0" fontId="6" fillId="0" borderId="76" xfId="0" applyFont="1" applyBorder="1" applyAlignment="1">
      <alignment vertical="center"/>
    </xf>
    <xf numFmtId="0" fontId="6" fillId="0" borderId="75" xfId="0" applyFont="1" applyBorder="1" applyAlignment="1">
      <alignment vertical="center"/>
    </xf>
    <xf numFmtId="0" fontId="0" fillId="0" borderId="75" xfId="0" applyBorder="1" applyAlignment="1">
      <alignment horizontal="center"/>
    </xf>
    <xf numFmtId="177" fontId="6" fillId="0" borderId="75" xfId="0" applyNumberFormat="1" applyFont="1" applyBorder="1" applyAlignment="1">
      <alignment horizontal="right" vertical="center"/>
    </xf>
    <xf numFmtId="0" fontId="6" fillId="0" borderId="74" xfId="0" applyFont="1" applyBorder="1" applyAlignment="1">
      <alignment vertical="center"/>
    </xf>
    <xf numFmtId="0" fontId="6" fillId="0" borderId="15" xfId="0" applyFont="1" applyBorder="1" applyAlignment="1">
      <alignment vertical="center"/>
    </xf>
    <xf numFmtId="177" fontId="6" fillId="0" borderId="15" xfId="0" applyNumberFormat="1" applyFont="1" applyBorder="1" applyAlignment="1">
      <alignment horizontal="right" vertical="center"/>
    </xf>
    <xf numFmtId="0" fontId="0" fillId="0" borderId="15" xfId="0" applyBorder="1" applyAlignment="1"/>
    <xf numFmtId="0" fontId="6" fillId="0" borderId="15" xfId="0" applyFont="1" applyBorder="1" applyAlignment="1">
      <alignment horizontal="center" vertical="center"/>
    </xf>
    <xf numFmtId="0" fontId="6" fillId="0" borderId="0" xfId="0" applyFont="1" applyAlignment="1">
      <alignment horizontal="right"/>
    </xf>
    <xf numFmtId="0" fontId="6" fillId="0" borderId="0" xfId="0" applyFont="1" applyBorder="1" applyAlignment="1">
      <alignment horizontal="center" shrinkToFit="1"/>
    </xf>
    <xf numFmtId="0" fontId="6" fillId="0" borderId="20" xfId="0" applyFont="1" applyBorder="1" applyAlignment="1">
      <alignment horizontal="distributed"/>
    </xf>
    <xf numFmtId="5" fontId="6" fillId="0" borderId="16" xfId="0" applyNumberFormat="1" applyFont="1" applyBorder="1" applyAlignment="1">
      <alignment horizontal="center" vertical="center"/>
    </xf>
    <xf numFmtId="0" fontId="6" fillId="0" borderId="72" xfId="0" applyFont="1" applyBorder="1" applyAlignment="1">
      <alignment vertical="center"/>
    </xf>
    <xf numFmtId="0" fontId="6" fillId="0" borderId="73" xfId="0" applyFont="1" applyBorder="1" applyAlignment="1">
      <alignment vertical="center"/>
    </xf>
    <xf numFmtId="0" fontId="0" fillId="0" borderId="73" xfId="0" applyBorder="1" applyAlignment="1">
      <alignment horizontal="center"/>
    </xf>
    <xf numFmtId="177" fontId="5" fillId="6" borderId="133" xfId="0" applyNumberFormat="1" applyFont="1" applyFill="1" applyBorder="1" applyAlignment="1">
      <alignment horizontal="center" vertical="center"/>
    </xf>
    <xf numFmtId="0" fontId="19" fillId="6" borderId="119" xfId="0" applyFont="1" applyFill="1" applyBorder="1" applyAlignment="1">
      <alignment horizontal="center" vertical="center"/>
    </xf>
    <xf numFmtId="183" fontId="26" fillId="0" borderId="30" xfId="12" applyNumberFormat="1" applyFont="1" applyBorder="1" applyAlignment="1">
      <alignment horizontal="right"/>
    </xf>
    <xf numFmtId="183" fontId="26" fillId="0" borderId="49" xfId="12" applyNumberFormat="1" applyFont="1" applyBorder="1" applyAlignment="1">
      <alignment horizontal="right"/>
    </xf>
    <xf numFmtId="183" fontId="26" fillId="0" borderId="77" xfId="12" applyNumberFormat="1" applyFont="1" applyBorder="1" applyAlignment="1">
      <alignment horizontal="right"/>
    </xf>
    <xf numFmtId="0" fontId="26" fillId="0" borderId="2" xfId="12" applyNumberFormat="1" applyFont="1" applyBorder="1" applyAlignment="1">
      <alignment horizontal="center" vertical="center"/>
    </xf>
    <xf numFmtId="0" fontId="26" fillId="0" borderId="6" xfId="12" applyNumberFormat="1" applyFont="1" applyBorder="1" applyAlignment="1">
      <alignment horizontal="center" vertical="center"/>
    </xf>
    <xf numFmtId="0" fontId="26" fillId="0" borderId="22" xfId="12" applyNumberFormat="1" applyFont="1" applyBorder="1" applyAlignment="1">
      <alignment horizontal="center" vertical="center"/>
    </xf>
    <xf numFmtId="0" fontId="24" fillId="0" borderId="6" xfId="12" applyFont="1" applyBorder="1" applyAlignment="1">
      <alignment horizontal="center" vertical="center"/>
    </xf>
    <xf numFmtId="0" fontId="24" fillId="0" borderId="2" xfId="12" applyFont="1" applyBorder="1" applyAlignment="1">
      <alignment horizontal="center" vertical="center"/>
    </xf>
    <xf numFmtId="0" fontId="24" fillId="0" borderId="22" xfId="12" applyFont="1" applyBorder="1" applyAlignment="1">
      <alignment horizontal="center" vertical="center"/>
    </xf>
    <xf numFmtId="187" fontId="26" fillId="0" borderId="30" xfId="12" applyNumberFormat="1" applyFont="1" applyBorder="1" applyAlignment="1"/>
    <xf numFmtId="187" fontId="26" fillId="0" borderId="77" xfId="12" applyNumberFormat="1" applyFont="1" applyBorder="1" applyAlignment="1"/>
    <xf numFmtId="0" fontId="4" fillId="0" borderId="18" xfId="0" applyFont="1" applyBorder="1" applyAlignment="1">
      <alignment horizontal="left" vertical="center"/>
    </xf>
    <xf numFmtId="0" fontId="5" fillId="0" borderId="2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 xfId="0" applyFont="1" applyFill="1" applyBorder="1" applyAlignment="1">
      <alignment horizontal="center" vertical="center"/>
    </xf>
    <xf numFmtId="0" fontId="14" fillId="0" borderId="49" xfId="0" applyFont="1" applyBorder="1" applyAlignment="1">
      <alignment horizontal="distributed" vertical="center"/>
    </xf>
    <xf numFmtId="0" fontId="14" fillId="0" borderId="44" xfId="0" applyFont="1" applyBorder="1" applyAlignment="1">
      <alignment horizontal="right" vertical="center"/>
    </xf>
    <xf numFmtId="0" fontId="4" fillId="0" borderId="86" xfId="0" applyFont="1" applyBorder="1" applyAlignment="1">
      <alignment horizontal="distributed" vertical="center"/>
    </xf>
    <xf numFmtId="0" fontId="4" fillId="0" borderId="2" xfId="0" applyFont="1" applyBorder="1" applyAlignment="1">
      <alignment horizontal="distributed" vertical="center"/>
    </xf>
    <xf numFmtId="0" fontId="4" fillId="0" borderId="22" xfId="0" applyFont="1" applyBorder="1" applyAlignment="1">
      <alignment horizontal="distributed" vertical="center"/>
    </xf>
    <xf numFmtId="0" fontId="4" fillId="0" borderId="6" xfId="0" applyFont="1"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49" fontId="4" fillId="0" borderId="2" xfId="0" applyNumberFormat="1" applyFont="1" applyBorder="1" applyAlignment="1">
      <alignment horizontal="left" vertical="center"/>
    </xf>
    <xf numFmtId="0" fontId="4" fillId="0" borderId="22" xfId="0" applyFont="1" applyBorder="1" applyAlignment="1">
      <alignment vertical="center"/>
    </xf>
    <xf numFmtId="0" fontId="4" fillId="0" borderId="6" xfId="0" applyFont="1" applyBorder="1" applyAlignment="1">
      <alignment horizontal="center" vertical="center" shrinkToFit="1"/>
    </xf>
    <xf numFmtId="0" fontId="0" fillId="0" borderId="2" xfId="0" applyBorder="1" applyAlignment="1">
      <alignment horizontal="center" vertical="center" shrinkToFit="1"/>
    </xf>
    <xf numFmtId="0" fontId="0" fillId="0" borderId="22" xfId="0" applyBorder="1" applyAlignment="1">
      <alignment horizontal="center" vertical="center" shrinkToFit="1"/>
    </xf>
    <xf numFmtId="0" fontId="46" fillId="0" borderId="6" xfId="0" applyFont="1" applyBorder="1" applyAlignment="1">
      <alignment horizontal="right" vertical="center"/>
    </xf>
    <xf numFmtId="0" fontId="0" fillId="0" borderId="2" xfId="0" applyBorder="1" applyAlignment="1">
      <alignment vertical="center"/>
    </xf>
    <xf numFmtId="0" fontId="0" fillId="0" borderId="14" xfId="0" applyBorder="1" applyAlignment="1">
      <alignment vertical="center"/>
    </xf>
    <xf numFmtId="0" fontId="0" fillId="0" borderId="2" xfId="0" applyBorder="1" applyAlignment="1">
      <alignment horizontal="left" vertical="center" shrinkToFit="1"/>
    </xf>
    <xf numFmtId="0" fontId="23" fillId="0" borderId="21" xfId="0" applyFont="1" applyBorder="1" applyAlignment="1">
      <alignment horizontal="left" vertical="center"/>
    </xf>
    <xf numFmtId="0" fontId="0" fillId="0" borderId="21" xfId="0" applyBorder="1" applyAlignment="1">
      <alignment horizontal="left" vertical="center"/>
    </xf>
    <xf numFmtId="0" fontId="17" fillId="0" borderId="83" xfId="0" applyFont="1" applyBorder="1" applyAlignment="1">
      <alignment horizontal="center" vertical="center"/>
    </xf>
    <xf numFmtId="0" fontId="4" fillId="0" borderId="18" xfId="0" applyFont="1" applyBorder="1" applyAlignment="1">
      <alignment horizontal="center" vertical="center"/>
    </xf>
    <xf numFmtId="0" fontId="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44" xfId="0" applyFont="1" applyBorder="1" applyAlignment="1">
      <alignment horizontal="center" vertical="center"/>
    </xf>
    <xf numFmtId="0" fontId="14" fillId="0" borderId="44" xfId="0" applyFont="1" applyBorder="1" applyAlignment="1">
      <alignment horizontal="distributed" vertical="center"/>
    </xf>
    <xf numFmtId="189" fontId="4" fillId="0" borderId="6" xfId="0" applyNumberFormat="1" applyFont="1" applyBorder="1" applyAlignment="1">
      <alignment horizontal="center" vertical="center"/>
    </xf>
    <xf numFmtId="189" fontId="0" fillId="0" borderId="2" xfId="0" applyNumberFormat="1" applyBorder="1" applyAlignment="1">
      <alignment horizontal="center" vertical="center"/>
    </xf>
    <xf numFmtId="189" fontId="4" fillId="0" borderId="2" xfId="0" applyNumberFormat="1" applyFont="1" applyBorder="1" applyAlignment="1">
      <alignment horizontal="center" vertical="center"/>
    </xf>
    <xf numFmtId="189" fontId="4" fillId="0" borderId="22" xfId="0" applyNumberFormat="1" applyFont="1" applyBorder="1" applyAlignment="1">
      <alignment horizontal="center" vertical="center"/>
    </xf>
    <xf numFmtId="0" fontId="23" fillId="0" borderId="6" xfId="0" applyFont="1" applyBorder="1" applyAlignment="1">
      <alignment horizontal="distributed" vertical="center"/>
    </xf>
    <xf numFmtId="0" fontId="37" fillId="0" borderId="22" xfId="0" applyFont="1" applyBorder="1" applyAlignment="1">
      <alignment horizontal="distributed"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4" fillId="0" borderId="20" xfId="0" applyFont="1" applyBorder="1" applyAlignment="1">
      <alignment horizontal="right" vertical="center"/>
    </xf>
    <xf numFmtId="0" fontId="4" fillId="0" borderId="0" xfId="0" applyFont="1" applyBorder="1" applyAlignment="1">
      <alignment horizontal="right" vertical="center"/>
    </xf>
    <xf numFmtId="0" fontId="4" fillId="0" borderId="87" xfId="0" applyFont="1" applyBorder="1" applyAlignment="1">
      <alignment horizontal="distributed" vertical="center"/>
    </xf>
    <xf numFmtId="0" fontId="4" fillId="0" borderId="16" xfId="0" applyFont="1" applyBorder="1" applyAlignment="1">
      <alignment horizontal="distributed" vertical="center"/>
    </xf>
    <xf numFmtId="0" fontId="4" fillId="0" borderId="12"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Border="1" applyAlignment="1">
      <alignment horizontal="distributed" vertical="center"/>
    </xf>
    <xf numFmtId="0" fontId="4" fillId="0" borderId="68" xfId="0" applyFont="1" applyBorder="1" applyAlignment="1">
      <alignment horizontal="distributed"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88" xfId="0" applyFont="1" applyBorder="1" applyAlignment="1">
      <alignment horizontal="distributed"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4" fillId="0" borderId="92" xfId="0" applyFont="1" applyBorder="1" applyAlignment="1">
      <alignment horizontal="right" vertical="center"/>
    </xf>
    <xf numFmtId="38" fontId="4" fillId="0" borderId="2" xfId="11" applyFont="1" applyBorder="1" applyAlignment="1">
      <alignment horizontal="center" vertical="center"/>
    </xf>
    <xf numFmtId="0" fontId="4" fillId="0" borderId="2" xfId="0" applyFont="1" applyBorder="1" applyAlignment="1">
      <alignment horizontal="left" vertical="center"/>
    </xf>
    <xf numFmtId="0" fontId="0" fillId="0" borderId="22" xfId="0" applyBorder="1" applyAlignment="1">
      <alignment horizontal="center" vertical="center"/>
    </xf>
    <xf numFmtId="0" fontId="4" fillId="0" borderId="93"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38" fontId="4" fillId="0" borderId="9" xfId="11" applyFont="1" applyBorder="1" applyAlignment="1">
      <alignment horizontal="distributed" vertical="center"/>
    </xf>
    <xf numFmtId="0" fontId="4" fillId="0" borderId="94" xfId="0" applyFont="1" applyBorder="1" applyAlignment="1">
      <alignment horizontal="center" vertical="center"/>
    </xf>
    <xf numFmtId="38" fontId="4" fillId="0" borderId="67" xfId="11" applyFont="1" applyBorder="1" applyAlignment="1">
      <alignment horizontal="distributed" vertical="center"/>
    </xf>
    <xf numFmtId="0" fontId="4" fillId="0" borderId="67" xfId="0" applyFont="1" applyBorder="1" applyAlignment="1">
      <alignment horizontal="distributed"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0"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13" xfId="0" applyBorder="1" applyAlignment="1">
      <alignment vertical="center"/>
    </xf>
    <xf numFmtId="0" fontId="0" fillId="0" borderId="89" xfId="0" applyBorder="1" applyAlignment="1">
      <alignment horizontal="left" vertical="center"/>
    </xf>
    <xf numFmtId="0" fontId="14" fillId="0" borderId="89" xfId="0" applyFont="1" applyBorder="1" applyAlignment="1">
      <alignment horizontal="left" vertical="center" shrinkToFit="1"/>
    </xf>
    <xf numFmtId="0" fontId="0" fillId="0" borderId="89" xfId="0" applyBorder="1" applyAlignment="1">
      <alignment horizontal="left" vertical="center" shrinkToFit="1"/>
    </xf>
    <xf numFmtId="0" fontId="0" fillId="0" borderId="91" xfId="0" applyBorder="1" applyAlignment="1">
      <alignment horizontal="left" vertical="center"/>
    </xf>
    <xf numFmtId="0" fontId="4" fillId="0" borderId="87" xfId="0" applyFont="1" applyBorder="1" applyAlignment="1">
      <alignment horizontal="center" vertical="center"/>
    </xf>
    <xf numFmtId="0" fontId="0" fillId="0" borderId="16" xfId="0" applyBorder="1" applyAlignment="1">
      <alignment horizontal="center" vertical="center"/>
    </xf>
    <xf numFmtId="0" fontId="4" fillId="0" borderId="85" xfId="0" applyFont="1" applyBorder="1" applyAlignment="1">
      <alignment horizontal="left" vertical="center"/>
    </xf>
    <xf numFmtId="0" fontId="4" fillId="0" borderId="44" xfId="0" applyFont="1" applyBorder="1" applyAlignment="1">
      <alignment horizontal="left" vertical="center"/>
    </xf>
    <xf numFmtId="0" fontId="4" fillId="0" borderId="7" xfId="0" applyFont="1" applyBorder="1" applyAlignment="1">
      <alignment horizontal="left" vertical="center"/>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4" fillId="0" borderId="98" xfId="0" applyFont="1" applyBorder="1" applyAlignment="1">
      <alignment horizontal="left" vertical="center"/>
    </xf>
    <xf numFmtId="0" fontId="18" fillId="0" borderId="99" xfId="0" applyFont="1" applyFill="1" applyBorder="1" applyAlignment="1">
      <alignment horizontal="left" vertical="center"/>
    </xf>
    <xf numFmtId="0" fontId="18" fillId="0" borderId="100" xfId="0" applyFont="1" applyFill="1" applyBorder="1" applyAlignment="1">
      <alignment horizontal="left" vertical="center"/>
    </xf>
    <xf numFmtId="0" fontId="18" fillId="0" borderId="101" xfId="0" applyFont="1" applyFill="1" applyBorder="1" applyAlignment="1">
      <alignment horizontal="left" vertical="center"/>
    </xf>
    <xf numFmtId="0" fontId="23" fillId="0" borderId="8" xfId="0" applyFont="1" applyFill="1" applyBorder="1" applyAlignment="1">
      <alignment horizontal="left" vertical="center"/>
    </xf>
    <xf numFmtId="0" fontId="0" fillId="0" borderId="0" xfId="0" applyFill="1" applyBorder="1" applyAlignment="1">
      <alignment horizontal="left"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84" xfId="0" applyFont="1" applyFill="1" applyBorder="1" applyAlignment="1">
      <alignment horizontal="center" vertical="center"/>
    </xf>
    <xf numFmtId="0" fontId="4" fillId="0" borderId="85" xfId="0" applyFont="1" applyFill="1" applyBorder="1" applyAlignment="1">
      <alignment vertical="center"/>
    </xf>
    <xf numFmtId="0" fontId="0" fillId="0" borderId="44" xfId="0" applyBorder="1"/>
    <xf numFmtId="0" fontId="0" fillId="0" borderId="78" xfId="0" applyBorder="1"/>
    <xf numFmtId="0" fontId="5" fillId="0" borderId="53" xfId="0" applyFont="1" applyFill="1" applyBorder="1" applyAlignment="1">
      <alignment horizontal="center" vertical="center" textRotation="255" shrinkToFit="1"/>
    </xf>
    <xf numFmtId="0" fontId="5" fillId="0" borderId="106" xfId="0" applyFont="1" applyFill="1" applyBorder="1" applyAlignment="1">
      <alignment horizontal="center" vertical="center" textRotation="255" shrinkToFit="1"/>
    </xf>
    <xf numFmtId="0" fontId="4" fillId="0" borderId="3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77" xfId="0" applyFont="1" applyFill="1" applyBorder="1" applyAlignment="1">
      <alignment horizontal="center" vertical="center"/>
    </xf>
    <xf numFmtId="0" fontId="14" fillId="0" borderId="79" xfId="0" applyFont="1" applyFill="1" applyBorder="1" applyAlignment="1">
      <alignment horizontal="left" vertical="center"/>
    </xf>
    <xf numFmtId="0" fontId="14"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80" xfId="0" applyFont="1" applyFill="1" applyBorder="1" applyAlignment="1">
      <alignment horizontal="left" vertical="center"/>
    </xf>
    <xf numFmtId="0" fontId="18" fillId="0" borderId="8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82" xfId="0" applyFont="1" applyFill="1" applyBorder="1" applyAlignment="1">
      <alignment horizontal="center" vertical="center"/>
    </xf>
    <xf numFmtId="0" fontId="4" fillId="0" borderId="52" xfId="0" applyFont="1" applyFill="1" applyBorder="1" applyAlignment="1">
      <alignment horizontal="center" vertical="center"/>
    </xf>
    <xf numFmtId="0" fontId="5" fillId="0" borderId="11" xfId="0" applyFont="1" applyFill="1" applyBorder="1" applyAlignment="1">
      <alignment horizontal="center" vertical="center" textRotation="255" shrinkToFit="1"/>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2" xfId="0" applyBorder="1" applyAlignment="1">
      <alignment horizontal="distributed" vertical="center"/>
    </xf>
    <xf numFmtId="0" fontId="0" fillId="0" borderId="107" xfId="0" applyBorder="1" applyAlignment="1">
      <alignment horizontal="distributed" vertical="center"/>
    </xf>
    <xf numFmtId="0" fontId="4" fillId="0" borderId="6" xfId="0" applyFont="1" applyBorder="1" applyAlignment="1">
      <alignment horizontal="left" vertical="center" shrinkToFit="1"/>
    </xf>
    <xf numFmtId="0" fontId="0" fillId="0" borderId="107" xfId="0" applyBorder="1" applyAlignment="1">
      <alignment horizontal="left" vertical="center" shrinkToFit="1"/>
    </xf>
    <xf numFmtId="0" fontId="4" fillId="0" borderId="96" xfId="0" applyFont="1" applyBorder="1" applyAlignment="1">
      <alignment horizontal="distributed" vertical="center"/>
    </xf>
    <xf numFmtId="0" fontId="4" fillId="0" borderId="97" xfId="0" applyFont="1" applyBorder="1" applyAlignment="1">
      <alignment horizontal="distributed" vertical="center"/>
    </xf>
    <xf numFmtId="0" fontId="0" fillId="0" borderId="97" xfId="0" applyBorder="1" applyAlignment="1">
      <alignment vertical="center"/>
    </xf>
    <xf numFmtId="0" fontId="0" fillId="0" borderId="98" xfId="0" applyBorder="1" applyAlignment="1">
      <alignment vertical="center"/>
    </xf>
    <xf numFmtId="0" fontId="4" fillId="0" borderId="102" xfId="0" applyFont="1" applyFill="1" applyBorder="1" applyAlignment="1">
      <alignment horizontal="center" vertical="center" shrinkToFit="1"/>
    </xf>
    <xf numFmtId="0" fontId="0" fillId="0" borderId="103" xfId="0" applyBorder="1" applyAlignment="1">
      <alignment shrinkToFit="1"/>
    </xf>
    <xf numFmtId="0" fontId="0" fillId="0" borderId="104" xfId="0" applyBorder="1" applyAlignment="1">
      <alignment shrinkToFit="1"/>
    </xf>
    <xf numFmtId="0" fontId="19" fillId="0" borderId="18" xfId="0" applyFont="1" applyBorder="1"/>
    <xf numFmtId="0" fontId="19" fillId="0" borderId="84" xfId="0" applyFont="1" applyBorder="1"/>
    <xf numFmtId="0" fontId="19" fillId="0" borderId="23" xfId="0" applyFont="1" applyBorder="1"/>
    <xf numFmtId="0" fontId="19" fillId="0" borderId="44" xfId="0" applyFont="1" applyBorder="1"/>
    <xf numFmtId="0" fontId="19" fillId="0" borderId="7" xfId="0" applyFont="1" applyBorder="1"/>
    <xf numFmtId="0" fontId="4" fillId="0" borderId="108" xfId="0" applyFont="1" applyBorder="1" applyAlignment="1">
      <alignment horizontal="center" vertical="center"/>
    </xf>
    <xf numFmtId="0" fontId="0" fillId="0" borderId="14" xfId="0" applyBorder="1" applyAlignment="1">
      <alignment horizontal="center"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189" fontId="4" fillId="0" borderId="108" xfId="0" applyNumberFormat="1" applyFont="1" applyBorder="1" applyAlignment="1">
      <alignment horizontal="left" vertical="center" shrinkToFit="1"/>
    </xf>
    <xf numFmtId="189" fontId="0" fillId="0" borderId="2" xfId="0" applyNumberFormat="1" applyBorder="1" applyAlignment="1">
      <alignment horizontal="left" vertical="center" shrinkToFit="1"/>
    </xf>
    <xf numFmtId="189" fontId="0" fillId="0" borderId="22" xfId="0" applyNumberFormat="1" applyBorder="1" applyAlignment="1">
      <alignment horizontal="left" vertical="center" shrinkToFit="1"/>
    </xf>
    <xf numFmtId="0" fontId="4" fillId="0" borderId="109" xfId="0" applyFont="1" applyBorder="1" applyAlignment="1">
      <alignment horizontal="distributed" vertical="center"/>
    </xf>
    <xf numFmtId="0" fontId="4" fillId="0" borderId="47" xfId="0" applyFont="1" applyBorder="1" applyAlignment="1">
      <alignment horizontal="distributed" vertical="center"/>
    </xf>
    <xf numFmtId="0" fontId="4" fillId="0" borderId="110" xfId="0" applyFont="1" applyBorder="1" applyAlignment="1">
      <alignment horizontal="distributed" vertical="center"/>
    </xf>
    <xf numFmtId="0" fontId="4" fillId="0" borderId="108" xfId="0" applyFont="1" applyBorder="1" applyAlignment="1">
      <alignment horizontal="left" vertical="center" shrinkToFit="1"/>
    </xf>
    <xf numFmtId="0" fontId="0" fillId="0" borderId="14" xfId="0" applyBorder="1" applyAlignment="1">
      <alignment horizontal="left" vertical="center" shrinkToFit="1"/>
    </xf>
    <xf numFmtId="0" fontId="0" fillId="0" borderId="16" xfId="0" applyBorder="1" applyAlignment="1">
      <alignment horizontal="distributed" vertical="center"/>
    </xf>
    <xf numFmtId="0" fontId="0" fillId="0" borderId="111" xfId="0" applyBorder="1" applyAlignment="1">
      <alignment horizontal="distributed" vertical="center"/>
    </xf>
    <xf numFmtId="0" fontId="0" fillId="0" borderId="8" xfId="0" applyBorder="1" applyAlignment="1">
      <alignment horizontal="distributed" vertical="center"/>
    </xf>
    <xf numFmtId="0" fontId="0" fillId="0" borderId="0" xfId="0" applyBorder="1" applyAlignment="1">
      <alignment horizontal="distributed" vertical="center"/>
    </xf>
    <xf numFmtId="0" fontId="0" fillId="0" borderId="112"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113" xfId="0" applyBorder="1" applyAlignment="1">
      <alignment horizontal="distributed" vertical="center"/>
    </xf>
    <xf numFmtId="0" fontId="0" fillId="0" borderId="44" xfId="0" applyBorder="1" applyAlignment="1">
      <alignment horizontal="left" vertical="center"/>
    </xf>
    <xf numFmtId="0" fontId="0" fillId="0" borderId="7" xfId="0" applyBorder="1" applyAlignment="1">
      <alignment horizontal="left" vertical="center"/>
    </xf>
    <xf numFmtId="0" fontId="4" fillId="0" borderId="108" xfId="0" applyFont="1" applyBorder="1" applyAlignment="1">
      <alignment horizontal="left" vertical="center"/>
    </xf>
    <xf numFmtId="189" fontId="0" fillId="0" borderId="2" xfId="0" applyNumberFormat="1" applyBorder="1" applyAlignment="1">
      <alignment vertical="center" shrinkToFit="1"/>
    </xf>
    <xf numFmtId="189" fontId="0" fillId="0" borderId="22" xfId="0" applyNumberFormat="1" applyBorder="1" applyAlignment="1">
      <alignment vertical="center" shrinkToFit="1"/>
    </xf>
    <xf numFmtId="0" fontId="5" fillId="0" borderId="89" xfId="0" applyFont="1" applyBorder="1" applyAlignment="1">
      <alignment horizontal="left" vertical="center"/>
    </xf>
    <xf numFmtId="0" fontId="19" fillId="0" borderId="89" xfId="0" applyFont="1" applyBorder="1" applyAlignment="1">
      <alignment horizontal="left" vertical="center"/>
    </xf>
    <xf numFmtId="0" fontId="5" fillId="0" borderId="89" xfId="0" applyFont="1" applyBorder="1" applyAlignment="1">
      <alignment horizontal="left" vertical="center" shrinkToFit="1"/>
    </xf>
    <xf numFmtId="0" fontId="19" fillId="0" borderId="89" xfId="0" applyFont="1" applyBorder="1" applyAlignment="1">
      <alignment horizontal="left" vertical="center" shrinkToFit="1"/>
    </xf>
    <xf numFmtId="0" fontId="4" fillId="0" borderId="107" xfId="0" applyFont="1" applyBorder="1" applyAlignment="1">
      <alignment horizontal="distributed" vertical="center"/>
    </xf>
    <xf numFmtId="189" fontId="0" fillId="0" borderId="14" xfId="0" applyNumberFormat="1" applyBorder="1" applyAlignment="1">
      <alignment vertical="center" shrinkToFit="1"/>
    </xf>
    <xf numFmtId="38" fontId="4" fillId="0" borderId="21" xfId="11" applyFont="1" applyBorder="1" applyAlignment="1">
      <alignment horizontal="distributed" vertical="center"/>
    </xf>
    <xf numFmtId="0" fontId="4" fillId="0" borderId="21" xfId="0" applyFont="1" applyBorder="1" applyAlignment="1">
      <alignment horizontal="distributed" vertical="center"/>
    </xf>
    <xf numFmtId="0" fontId="4" fillId="0" borderId="21" xfId="0" applyFont="1" applyBorder="1" applyAlignment="1">
      <alignment horizontal="center" vertical="center"/>
    </xf>
    <xf numFmtId="0" fontId="4" fillId="0" borderId="66" xfId="0" applyFont="1" applyBorder="1" applyAlignment="1">
      <alignment horizontal="center" vertical="center"/>
    </xf>
    <xf numFmtId="0" fontId="0" fillId="0" borderId="0" xfId="0" applyAlignment="1">
      <alignment horizontal="left" vertical="center" shrinkToFit="1"/>
    </xf>
    <xf numFmtId="0" fontId="4" fillId="0" borderId="114" xfId="0" applyFont="1" applyBorder="1" applyAlignment="1">
      <alignment horizontal="distributed" vertical="center"/>
    </xf>
    <xf numFmtId="0" fontId="4" fillId="0" borderId="94" xfId="0" applyFont="1" applyBorder="1" applyAlignment="1">
      <alignment horizontal="distributed" vertical="center"/>
    </xf>
    <xf numFmtId="0" fontId="4" fillId="0" borderId="6" xfId="0" applyFont="1" applyBorder="1" applyAlignment="1">
      <alignment horizontal="distributed"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0" fillId="0" borderId="22" xfId="0" applyBorder="1" applyAlignment="1">
      <alignment vertical="center"/>
    </xf>
    <xf numFmtId="189" fontId="4" fillId="0" borderId="6" xfId="0" applyNumberFormat="1" applyFont="1" applyBorder="1" applyAlignment="1">
      <alignment horizontal="left" vertical="center" shrinkToFit="1"/>
    </xf>
    <xf numFmtId="189" fontId="4" fillId="0" borderId="2" xfId="0" applyNumberFormat="1" applyFont="1" applyBorder="1" applyAlignment="1">
      <alignment horizontal="left" vertical="center" shrinkToFit="1"/>
    </xf>
    <xf numFmtId="185" fontId="4" fillId="0" borderId="6" xfId="0" applyNumberFormat="1" applyFont="1" applyBorder="1" applyAlignment="1">
      <alignment horizontal="left" vertical="center" shrinkToFit="1"/>
    </xf>
    <xf numFmtId="0" fontId="4" fillId="0" borderId="21" xfId="0" applyFont="1" applyBorder="1" applyAlignment="1">
      <alignment horizontal="left" vertical="center"/>
    </xf>
    <xf numFmtId="0" fontId="0" fillId="0" borderId="22" xfId="0" applyBorder="1" applyAlignment="1">
      <alignment vertical="center" shrinkToFit="1"/>
    </xf>
    <xf numFmtId="0" fontId="4" fillId="0" borderId="2" xfId="0" applyFont="1" applyBorder="1" applyAlignment="1">
      <alignment horizontal="left" vertical="center" shrinkToFit="1"/>
    </xf>
    <xf numFmtId="0" fontId="0" fillId="0" borderId="0" xfId="0" applyAlignment="1">
      <alignment horizontal="left"/>
    </xf>
    <xf numFmtId="0" fontId="59" fillId="0" borderId="0" xfId="0" applyFont="1" applyAlignment="1">
      <alignment horizontal="center" vertical="center" wrapText="1"/>
    </xf>
    <xf numFmtId="0" fontId="63" fillId="0" borderId="0" xfId="16" applyFont="1">
      <alignment vertical="center"/>
    </xf>
    <xf numFmtId="0" fontId="63" fillId="0" borderId="0" xfId="16" applyFont="1" applyAlignment="1">
      <alignment horizontal="center" vertical="center"/>
    </xf>
    <xf numFmtId="0" fontId="65" fillId="0" borderId="0" xfId="16" applyFont="1">
      <alignment vertical="center"/>
    </xf>
    <xf numFmtId="0" fontId="65" fillId="0" borderId="0" xfId="16" applyFont="1" applyAlignment="1">
      <alignment horizontal="center" vertical="center"/>
    </xf>
    <xf numFmtId="14" fontId="65" fillId="0" borderId="0" xfId="16" applyNumberFormat="1" applyFont="1" applyAlignment="1">
      <alignment horizontal="right"/>
    </xf>
    <xf numFmtId="0" fontId="65" fillId="0" borderId="0" xfId="16" applyFont="1" applyAlignment="1">
      <alignment horizontal="right"/>
    </xf>
    <xf numFmtId="0" fontId="65" fillId="13" borderId="15" xfId="16" applyFont="1" applyFill="1" applyBorder="1">
      <alignment vertical="center"/>
    </xf>
    <xf numFmtId="0" fontId="65" fillId="13" borderId="15" xfId="16" applyFont="1" applyFill="1" applyBorder="1" applyAlignment="1">
      <alignment horizontal="center" vertical="center"/>
    </xf>
    <xf numFmtId="0" fontId="65" fillId="13" borderId="15" xfId="16" applyFont="1" applyFill="1" applyBorder="1" applyAlignment="1">
      <alignment horizontal="center" vertical="center"/>
    </xf>
    <xf numFmtId="0" fontId="1" fillId="13" borderId="15" xfId="16" applyFill="1" applyBorder="1" applyAlignment="1">
      <alignment horizontal="center" vertical="center"/>
    </xf>
    <xf numFmtId="0" fontId="65" fillId="13" borderId="15" xfId="16" applyFont="1" applyFill="1" applyBorder="1" applyAlignment="1">
      <alignment horizontal="center" vertical="center" shrinkToFit="1"/>
    </xf>
    <xf numFmtId="0" fontId="65" fillId="13" borderId="11" xfId="16" applyFont="1" applyFill="1" applyBorder="1" applyAlignment="1">
      <alignment vertical="center" textRotation="255"/>
    </xf>
    <xf numFmtId="0" fontId="66" fillId="14" borderId="11" xfId="16" applyFont="1" applyFill="1" applyBorder="1" applyAlignment="1">
      <alignment horizontal="center" vertical="center"/>
    </xf>
    <xf numFmtId="0" fontId="65" fillId="14" borderId="11" xfId="16" applyFont="1" applyFill="1" applyBorder="1" applyAlignment="1">
      <alignment vertical="center" wrapText="1"/>
    </xf>
    <xf numFmtId="0" fontId="1" fillId="14" borderId="11" xfId="16" applyFill="1" applyBorder="1" applyAlignment="1">
      <alignment vertical="center" wrapText="1"/>
    </xf>
    <xf numFmtId="0" fontId="1" fillId="14" borderId="11" xfId="16" applyFill="1" applyBorder="1" applyAlignment="1">
      <alignment vertical="center"/>
    </xf>
    <xf numFmtId="9" fontId="66" fillId="14" borderId="11" xfId="16" applyNumberFormat="1" applyFont="1" applyFill="1" applyBorder="1" applyAlignment="1">
      <alignment horizontal="center" vertical="center"/>
    </xf>
    <xf numFmtId="0" fontId="65" fillId="14" borderId="11" xfId="16" applyFont="1" applyFill="1" applyBorder="1" applyAlignment="1">
      <alignment vertical="center"/>
    </xf>
    <xf numFmtId="0" fontId="65" fillId="14" borderId="11" xfId="16" applyFont="1" applyFill="1" applyBorder="1">
      <alignment vertical="center"/>
    </xf>
    <xf numFmtId="0" fontId="1" fillId="13" borderId="53" xfId="16" applyFill="1" applyBorder="1" applyAlignment="1">
      <alignment vertical="center" textRotation="255"/>
    </xf>
    <xf numFmtId="0" fontId="1" fillId="14" borderId="53" xfId="16" applyFill="1" applyBorder="1" applyAlignment="1">
      <alignment horizontal="center" vertical="center"/>
    </xf>
    <xf numFmtId="0" fontId="65" fillId="14" borderId="53" xfId="16" applyFont="1" applyFill="1" applyBorder="1" applyAlignment="1">
      <alignment vertical="center" wrapText="1"/>
    </xf>
    <xf numFmtId="0" fontId="1" fillId="14" borderId="53" xfId="16" applyFill="1" applyBorder="1" applyAlignment="1">
      <alignment vertical="center" wrapText="1"/>
    </xf>
    <xf numFmtId="0" fontId="1" fillId="14" borderId="53" xfId="16" applyFill="1" applyBorder="1" applyAlignment="1">
      <alignment vertical="center"/>
    </xf>
    <xf numFmtId="0" fontId="65" fillId="14" borderId="53" xfId="16" applyFont="1" applyFill="1" applyBorder="1" applyAlignment="1">
      <alignment vertical="center"/>
    </xf>
    <xf numFmtId="0" fontId="65" fillId="14" borderId="53" xfId="16" applyFont="1" applyFill="1" applyBorder="1">
      <alignment vertical="center"/>
    </xf>
    <xf numFmtId="0" fontId="24" fillId="14" borderId="53" xfId="16" applyFont="1" applyFill="1" applyBorder="1" applyAlignment="1">
      <alignment vertical="center"/>
    </xf>
    <xf numFmtId="0" fontId="67" fillId="14" borderId="53" xfId="16" applyFont="1" applyFill="1" applyBorder="1" applyAlignment="1">
      <alignment vertical="center"/>
    </xf>
    <xf numFmtId="0" fontId="65" fillId="14" borderId="131" xfId="16" applyFont="1" applyFill="1" applyBorder="1">
      <alignment vertical="center"/>
    </xf>
    <xf numFmtId="0" fontId="24" fillId="14" borderId="11" xfId="16" applyFont="1" applyFill="1" applyBorder="1" applyAlignment="1">
      <alignment vertical="center"/>
    </xf>
    <xf numFmtId="0" fontId="67" fillId="14" borderId="11" xfId="16" applyFont="1" applyFill="1" applyBorder="1" applyAlignment="1">
      <alignment vertical="center"/>
    </xf>
    <xf numFmtId="0" fontId="66" fillId="0" borderId="11" xfId="16" applyFont="1" applyBorder="1" applyAlignment="1">
      <alignment horizontal="center" vertical="center"/>
    </xf>
    <xf numFmtId="0" fontId="65" fillId="0" borderId="9" xfId="16" applyFont="1" applyBorder="1" applyAlignment="1">
      <alignment horizontal="left" vertical="center" wrapText="1"/>
    </xf>
    <xf numFmtId="0" fontId="65" fillId="0" borderId="16" xfId="16" applyFont="1" applyBorder="1" applyAlignment="1">
      <alignment horizontal="left" vertical="center" wrapText="1"/>
    </xf>
    <xf numFmtId="0" fontId="65" fillId="0" borderId="12" xfId="16" applyFont="1" applyBorder="1" applyAlignment="1">
      <alignment horizontal="left" vertical="center" wrapText="1"/>
    </xf>
    <xf numFmtId="9" fontId="66" fillId="0" borderId="11" xfId="16" applyNumberFormat="1" applyFont="1" applyBorder="1" applyAlignment="1">
      <alignment horizontal="center" vertical="center"/>
    </xf>
    <xf numFmtId="0" fontId="68" fillId="0" borderId="11" xfId="16" applyFont="1" applyBorder="1" applyAlignment="1">
      <alignment vertical="center"/>
    </xf>
    <xf numFmtId="0" fontId="69" fillId="0" borderId="11" xfId="16" applyFont="1" applyBorder="1" applyAlignment="1">
      <alignment vertical="center"/>
    </xf>
    <xf numFmtId="0" fontId="24" fillId="0" borderId="11" xfId="16" applyFont="1" applyBorder="1">
      <alignment vertical="center"/>
    </xf>
    <xf numFmtId="0" fontId="65" fillId="0" borderId="11" xfId="16" applyFont="1" applyBorder="1" applyAlignment="1">
      <alignment vertical="center" shrinkToFit="1"/>
    </xf>
    <xf numFmtId="0" fontId="66" fillId="0" borderId="53" xfId="16" applyFont="1" applyBorder="1" applyAlignment="1">
      <alignment horizontal="center" vertical="center"/>
    </xf>
    <xf numFmtId="0" fontId="65" fillId="0" borderId="67" xfId="16" applyFont="1" applyBorder="1" applyAlignment="1">
      <alignment horizontal="left" vertical="center" wrapText="1"/>
    </xf>
    <xf numFmtId="0" fontId="65" fillId="0" borderId="0" xfId="16" applyFont="1" applyBorder="1" applyAlignment="1">
      <alignment horizontal="left" vertical="center" wrapText="1"/>
    </xf>
    <xf numFmtId="0" fontId="65" fillId="0" borderId="68" xfId="16" applyFont="1" applyBorder="1" applyAlignment="1">
      <alignment horizontal="left" vertical="center" wrapText="1"/>
    </xf>
    <xf numFmtId="9" fontId="66" fillId="0" borderId="53" xfId="16" applyNumberFormat="1" applyFont="1" applyBorder="1" applyAlignment="1">
      <alignment horizontal="center" vertical="center"/>
    </xf>
    <xf numFmtId="0" fontId="65" fillId="0" borderId="53" xfId="16" applyFont="1" applyBorder="1" applyAlignment="1">
      <alignment vertical="center"/>
    </xf>
    <xf numFmtId="0" fontId="1" fillId="0" borderId="53" xfId="16" applyBorder="1" applyAlignment="1">
      <alignment vertical="center"/>
    </xf>
    <xf numFmtId="0" fontId="65" fillId="0" borderId="53" xfId="16" applyFont="1" applyBorder="1">
      <alignment vertical="center"/>
    </xf>
    <xf numFmtId="0" fontId="65" fillId="0" borderId="53" xfId="16" applyFont="1" applyBorder="1" applyAlignment="1">
      <alignment vertical="center" shrinkToFit="1"/>
    </xf>
    <xf numFmtId="0" fontId="65" fillId="0" borderId="67" xfId="16" applyFont="1" applyBorder="1" applyAlignment="1">
      <alignment vertical="center"/>
    </xf>
    <xf numFmtId="0" fontId="1" fillId="0" borderId="0" xfId="16" applyBorder="1" applyAlignment="1">
      <alignment vertical="center"/>
    </xf>
    <xf numFmtId="0" fontId="1" fillId="0" borderId="68" xfId="16" applyBorder="1" applyAlignment="1">
      <alignment vertical="center"/>
    </xf>
    <xf numFmtId="0" fontId="66" fillId="0" borderId="131" xfId="16" applyFont="1" applyBorder="1" applyAlignment="1">
      <alignment horizontal="center" vertical="center"/>
    </xf>
    <xf numFmtId="0" fontId="65" fillId="0" borderId="92" xfId="16" applyFont="1" applyBorder="1" applyAlignment="1">
      <alignment horizontal="left" vertical="center" wrapText="1"/>
    </xf>
    <xf numFmtId="0" fontId="65" fillId="0" borderId="20" xfId="16" applyFont="1" applyBorder="1" applyAlignment="1">
      <alignment horizontal="left" vertical="center" wrapText="1"/>
    </xf>
    <xf numFmtId="0" fontId="65" fillId="0" borderId="88" xfId="16" applyFont="1" applyBorder="1" applyAlignment="1">
      <alignment horizontal="left" vertical="center" wrapText="1"/>
    </xf>
    <xf numFmtId="9" fontId="66" fillId="0" borderId="131" xfId="16" applyNumberFormat="1" applyFont="1" applyBorder="1" applyAlignment="1">
      <alignment horizontal="center" vertical="center"/>
    </xf>
    <xf numFmtId="0" fontId="65" fillId="0" borderId="92" xfId="16" applyFont="1" applyBorder="1" applyAlignment="1">
      <alignment vertical="center"/>
    </xf>
    <xf numFmtId="0" fontId="1" fillId="0" borderId="20" xfId="16" applyBorder="1" applyAlignment="1">
      <alignment vertical="center"/>
    </xf>
    <xf numFmtId="0" fontId="1" fillId="0" borderId="88" xfId="16" applyBorder="1" applyAlignment="1">
      <alignment vertical="center"/>
    </xf>
    <xf numFmtId="0" fontId="65" fillId="0" borderId="131" xfId="16" applyFont="1" applyBorder="1">
      <alignment vertical="center"/>
    </xf>
    <xf numFmtId="0" fontId="65" fillId="0" borderId="131" xfId="16" applyFont="1" applyBorder="1" applyAlignment="1">
      <alignment vertical="center" shrinkToFit="1"/>
    </xf>
    <xf numFmtId="0" fontId="27" fillId="14" borderId="11" xfId="16" applyFont="1" applyFill="1" applyBorder="1" applyAlignment="1">
      <alignment horizontal="center" vertical="center"/>
    </xf>
    <xf numFmtId="0" fontId="24" fillId="14" borderId="11" xfId="16" applyFont="1" applyFill="1" applyBorder="1" applyAlignment="1">
      <alignment vertical="center" wrapText="1"/>
    </xf>
    <xf numFmtId="0" fontId="67" fillId="14" borderId="11" xfId="16" applyFont="1" applyFill="1" applyBorder="1" applyAlignment="1">
      <alignment vertical="center" wrapText="1"/>
    </xf>
    <xf numFmtId="9" fontId="27" fillId="14" borderId="11" xfId="16" applyNumberFormat="1" applyFont="1" applyFill="1" applyBorder="1" applyAlignment="1">
      <alignment horizontal="center" vertical="center"/>
    </xf>
    <xf numFmtId="0" fontId="24" fillId="14" borderId="11" xfId="16" applyFont="1" applyFill="1" applyBorder="1" applyAlignment="1">
      <alignment vertical="center" shrinkToFit="1"/>
    </xf>
    <xf numFmtId="0" fontId="67" fillId="14" borderId="11" xfId="16" applyFont="1" applyFill="1" applyBorder="1" applyAlignment="1">
      <alignment vertical="center" shrinkToFit="1"/>
    </xf>
    <xf numFmtId="0" fontId="24" fillId="14" borderId="53" xfId="16" applyFont="1" applyFill="1" applyBorder="1">
      <alignment vertical="center"/>
    </xf>
    <xf numFmtId="0" fontId="67" fillId="14" borderId="131" xfId="16" applyFont="1" applyFill="1" applyBorder="1" applyAlignment="1">
      <alignment horizontal="center" vertical="center"/>
    </xf>
    <xf numFmtId="0" fontId="67" fillId="14" borderId="131" xfId="16" applyFont="1" applyFill="1" applyBorder="1" applyAlignment="1">
      <alignment vertical="center" wrapText="1"/>
    </xf>
    <xf numFmtId="0" fontId="67" fillId="14" borderId="131" xfId="16" applyFont="1" applyFill="1" applyBorder="1" applyAlignment="1">
      <alignment vertical="center"/>
    </xf>
    <xf numFmtId="0" fontId="24" fillId="14" borderId="131" xfId="16" applyFont="1" applyFill="1" applyBorder="1">
      <alignment vertical="center"/>
    </xf>
    <xf numFmtId="0" fontId="65" fillId="0" borderId="11" xfId="16" applyFont="1" applyBorder="1" applyAlignment="1">
      <alignment vertical="center" wrapText="1"/>
    </xf>
    <xf numFmtId="0" fontId="1" fillId="0" borderId="11" xfId="16" applyBorder="1" applyAlignment="1">
      <alignment vertical="center" wrapText="1"/>
    </xf>
    <xf numFmtId="0" fontId="1" fillId="0" borderId="11" xfId="16" applyBorder="1" applyAlignment="1">
      <alignment vertical="center"/>
    </xf>
    <xf numFmtId="0" fontId="68" fillId="0" borderId="11" xfId="16" applyFont="1" applyBorder="1" applyAlignment="1">
      <alignment vertical="center" shrinkToFit="1"/>
    </xf>
    <xf numFmtId="0" fontId="69" fillId="0" borderId="11" xfId="16" applyFont="1" applyBorder="1" applyAlignment="1">
      <alignment vertical="center" shrinkToFit="1"/>
    </xf>
    <xf numFmtId="0" fontId="24" fillId="0" borderId="11" xfId="16" applyFont="1" applyFill="1" applyBorder="1">
      <alignment vertical="center"/>
    </xf>
    <xf numFmtId="0" fontId="1" fillId="0" borderId="53" xfId="16" applyBorder="1" applyAlignment="1">
      <alignment horizontal="center" vertical="center"/>
    </xf>
    <xf numFmtId="0" fontId="65" fillId="0" borderId="53" xfId="16" applyFont="1" applyBorder="1" applyAlignment="1">
      <alignment vertical="center" wrapText="1"/>
    </xf>
    <xf numFmtId="0" fontId="1" fillId="0" borderId="53" xfId="16" applyBorder="1" applyAlignment="1">
      <alignment vertical="center" wrapText="1"/>
    </xf>
    <xf numFmtId="0" fontId="68" fillId="0" borderId="53" xfId="16" applyFont="1" applyBorder="1" applyAlignment="1">
      <alignment vertical="center" shrinkToFit="1"/>
    </xf>
    <xf numFmtId="0" fontId="69" fillId="0" borderId="53" xfId="16" applyFont="1" applyBorder="1" applyAlignment="1">
      <alignment vertical="center" shrinkToFit="1"/>
    </xf>
    <xf numFmtId="0" fontId="24" fillId="0" borderId="53" xfId="16" applyFont="1" applyBorder="1">
      <alignment vertical="center"/>
    </xf>
    <xf numFmtId="0" fontId="65" fillId="0" borderId="53" xfId="16" applyFont="1" applyBorder="1" applyAlignment="1">
      <alignment vertical="center" shrinkToFit="1"/>
    </xf>
    <xf numFmtId="0" fontId="1" fillId="0" borderId="53" xfId="16" applyBorder="1" applyAlignment="1">
      <alignment vertical="center" shrinkToFit="1"/>
    </xf>
    <xf numFmtId="0" fontId="70" fillId="0" borderId="53" xfId="16" applyFont="1" applyBorder="1">
      <alignment vertical="center"/>
    </xf>
    <xf numFmtId="0" fontId="24" fillId="0" borderId="53" xfId="16" applyFont="1" applyBorder="1" applyAlignment="1">
      <alignment vertical="center" shrinkToFit="1"/>
    </xf>
    <xf numFmtId="0" fontId="67" fillId="0" borderId="53" xfId="16" applyFont="1" applyBorder="1" applyAlignment="1">
      <alignment vertical="center" shrinkToFit="1"/>
    </xf>
    <xf numFmtId="0" fontId="1" fillId="0" borderId="131" xfId="16" applyBorder="1" applyAlignment="1">
      <alignment horizontal="center" vertical="center"/>
    </xf>
    <xf numFmtId="0" fontId="1" fillId="0" borderId="131" xfId="16" applyBorder="1" applyAlignment="1">
      <alignment vertical="center" wrapText="1"/>
    </xf>
    <xf numFmtId="0" fontId="1" fillId="0" borderId="131" xfId="16" applyBorder="1" applyAlignment="1">
      <alignment vertical="center"/>
    </xf>
    <xf numFmtId="0" fontId="68" fillId="0" borderId="131" xfId="16" applyFont="1" applyBorder="1">
      <alignment vertical="center"/>
    </xf>
    <xf numFmtId="0" fontId="68" fillId="0" borderId="92" xfId="16" applyFont="1" applyBorder="1">
      <alignment vertical="center"/>
    </xf>
    <xf numFmtId="0" fontId="68" fillId="0" borderId="20" xfId="16" applyFont="1" applyBorder="1">
      <alignment vertical="center"/>
    </xf>
    <xf numFmtId="0" fontId="68" fillId="0" borderId="88" xfId="16" applyFont="1" applyBorder="1">
      <alignment vertical="center"/>
    </xf>
    <xf numFmtId="0" fontId="24" fillId="0" borderId="131" xfId="16" applyFont="1" applyBorder="1">
      <alignment vertical="center"/>
    </xf>
    <xf numFmtId="0" fontId="68" fillId="0" borderId="9" xfId="16" applyFont="1" applyBorder="1">
      <alignment vertical="center"/>
    </xf>
    <xf numFmtId="0" fontId="24" fillId="0" borderId="16" xfId="16" applyFont="1" applyBorder="1">
      <alignment vertical="center"/>
    </xf>
    <xf numFmtId="0" fontId="24" fillId="0" borderId="12" xfId="16" applyFont="1" applyBorder="1">
      <alignment vertical="center"/>
    </xf>
    <xf numFmtId="0" fontId="24" fillId="0" borderId="11" xfId="16" applyFont="1" applyBorder="1" applyAlignment="1">
      <alignment vertical="center" shrinkToFit="1"/>
    </xf>
    <xf numFmtId="0" fontId="24" fillId="0" borderId="67" xfId="16" applyFont="1" applyBorder="1" applyAlignment="1">
      <alignment vertical="center" shrinkToFit="1"/>
    </xf>
    <xf numFmtId="0" fontId="67" fillId="0" borderId="0" xfId="16" applyFont="1" applyBorder="1" applyAlignment="1">
      <alignment vertical="center" shrinkToFit="1"/>
    </xf>
    <xf numFmtId="0" fontId="67" fillId="0" borderId="68" xfId="16" applyFont="1" applyBorder="1" applyAlignment="1">
      <alignment vertical="center" shrinkToFit="1"/>
    </xf>
    <xf numFmtId="0" fontId="24" fillId="0" borderId="53" xfId="16" applyFont="1" applyBorder="1" applyAlignment="1">
      <alignment vertical="center" shrinkToFit="1"/>
    </xf>
    <xf numFmtId="0" fontId="68" fillId="0" borderId="67" xfId="16" applyFont="1" applyBorder="1">
      <alignment vertical="center"/>
    </xf>
    <xf numFmtId="0" fontId="70" fillId="0" borderId="0" xfId="16" applyFont="1" applyBorder="1">
      <alignment vertical="center"/>
    </xf>
    <xf numFmtId="0" fontId="70" fillId="0" borderId="68" xfId="16" applyFont="1" applyBorder="1">
      <alignment vertical="center"/>
    </xf>
    <xf numFmtId="0" fontId="68" fillId="0" borderId="67" xfId="16" applyFont="1" applyBorder="1" applyAlignment="1">
      <alignment vertical="center" shrinkToFit="1"/>
    </xf>
    <xf numFmtId="0" fontId="69" fillId="0" borderId="0" xfId="16" applyFont="1" applyBorder="1" applyAlignment="1">
      <alignment vertical="center" shrinkToFit="1"/>
    </xf>
    <xf numFmtId="0" fontId="69" fillId="0" borderId="68" xfId="16" applyFont="1" applyBorder="1" applyAlignment="1">
      <alignment vertical="center" shrinkToFit="1"/>
    </xf>
    <xf numFmtId="0" fontId="70" fillId="0" borderId="67" xfId="16" applyFont="1" applyBorder="1" applyAlignment="1">
      <alignment vertical="center" shrinkToFit="1"/>
    </xf>
    <xf numFmtId="0" fontId="62" fillId="0" borderId="0" xfId="16" applyFont="1" applyBorder="1" applyAlignment="1">
      <alignment vertical="center" shrinkToFit="1"/>
    </xf>
    <xf numFmtId="0" fontId="62" fillId="0" borderId="68" xfId="16" applyFont="1" applyBorder="1" applyAlignment="1">
      <alignment vertical="center" shrinkToFit="1"/>
    </xf>
    <xf numFmtId="0" fontId="70" fillId="0" borderId="92" xfId="16" applyFont="1" applyBorder="1" applyAlignment="1">
      <alignment vertical="center"/>
    </xf>
    <xf numFmtId="0" fontId="62" fillId="0" borderId="20" xfId="16" applyFont="1" applyBorder="1" applyAlignment="1">
      <alignment vertical="center"/>
    </xf>
    <xf numFmtId="0" fontId="62" fillId="0" borderId="88" xfId="16" applyFont="1" applyBorder="1" applyAlignment="1">
      <alignment vertical="center"/>
    </xf>
    <xf numFmtId="0" fontId="27" fillId="0" borderId="15" xfId="16" applyFont="1" applyFill="1" applyBorder="1" applyAlignment="1">
      <alignment horizontal="center" vertical="center"/>
    </xf>
    <xf numFmtId="0" fontId="24" fillId="0" borderId="15" xfId="16" applyFont="1" applyFill="1" applyBorder="1" applyAlignment="1">
      <alignment vertical="center" wrapText="1"/>
    </xf>
    <xf numFmtId="0" fontId="67" fillId="0" borderId="15" xfId="16" applyFont="1" applyFill="1" applyBorder="1" applyAlignment="1">
      <alignment vertical="center" wrapText="1"/>
    </xf>
    <xf numFmtId="9" fontId="27" fillId="0" borderId="15" xfId="16" applyNumberFormat="1" applyFont="1" applyFill="1" applyBorder="1" applyAlignment="1">
      <alignment horizontal="center" vertical="center"/>
    </xf>
    <xf numFmtId="0" fontId="24" fillId="0" borderId="9" xfId="16" applyFont="1" applyFill="1" applyBorder="1" applyAlignment="1">
      <alignment vertical="center" shrinkToFit="1"/>
    </xf>
    <xf numFmtId="0" fontId="67" fillId="0" borderId="16" xfId="16" applyFont="1" applyFill="1" applyBorder="1" applyAlignment="1">
      <alignment vertical="center" shrinkToFit="1"/>
    </xf>
    <xf numFmtId="0" fontId="67" fillId="0" borderId="12" xfId="16" applyFont="1" applyFill="1" applyBorder="1" applyAlignment="1">
      <alignment vertical="center" shrinkToFit="1"/>
    </xf>
    <xf numFmtId="0" fontId="24" fillId="0" borderId="11" xfId="16" applyFont="1" applyFill="1" applyBorder="1" applyAlignment="1">
      <alignment vertical="center" shrinkToFit="1"/>
    </xf>
    <xf numFmtId="0" fontId="67" fillId="0" borderId="15" xfId="16" applyFont="1" applyFill="1" applyBorder="1" applyAlignment="1">
      <alignment horizontal="center" vertical="center"/>
    </xf>
    <xf numFmtId="0" fontId="24" fillId="0" borderId="92" xfId="16" applyFont="1" applyFill="1" applyBorder="1">
      <alignment vertical="center"/>
    </xf>
    <xf numFmtId="0" fontId="24" fillId="0" borderId="20" xfId="16" applyFont="1" applyFill="1" applyBorder="1">
      <alignment vertical="center"/>
    </xf>
    <xf numFmtId="0" fontId="24" fillId="0" borderId="88" xfId="16" applyFont="1" applyFill="1" applyBorder="1">
      <alignment vertical="center"/>
    </xf>
    <xf numFmtId="0" fontId="24" fillId="0" borderId="131" xfId="16" applyFont="1" applyFill="1" applyBorder="1">
      <alignment vertical="center"/>
    </xf>
    <xf numFmtId="0" fontId="71" fillId="0" borderId="15" xfId="16" applyFont="1" applyFill="1" applyBorder="1" applyAlignment="1">
      <alignment horizontal="center" vertical="center"/>
    </xf>
    <xf numFmtId="0" fontId="24" fillId="0" borderId="15" xfId="16" applyFont="1" applyFill="1" applyBorder="1" applyAlignment="1">
      <alignment vertical="center"/>
    </xf>
    <xf numFmtId="0" fontId="67" fillId="0" borderId="15" xfId="16" applyFont="1" applyFill="1" applyBorder="1" applyAlignment="1">
      <alignment vertical="center"/>
    </xf>
    <xf numFmtId="0" fontId="24" fillId="0" borderId="9" xfId="16" applyFont="1" applyFill="1" applyBorder="1" applyAlignment="1">
      <alignment vertical="center"/>
    </xf>
    <xf numFmtId="0" fontId="67" fillId="0" borderId="16" xfId="16" applyFont="1" applyFill="1" applyBorder="1" applyAlignment="1">
      <alignment vertical="center"/>
    </xf>
    <xf numFmtId="0" fontId="67" fillId="0" borderId="12" xfId="16" applyFont="1" applyFill="1" applyBorder="1" applyAlignment="1">
      <alignment vertical="center"/>
    </xf>
    <xf numFmtId="0" fontId="65" fillId="0" borderId="0" xfId="16" applyFont="1" applyBorder="1">
      <alignment vertical="center"/>
    </xf>
    <xf numFmtId="0" fontId="65" fillId="0" borderId="9" xfId="16" applyFont="1" applyBorder="1" applyAlignment="1">
      <alignment vertical="center" wrapText="1"/>
    </xf>
    <xf numFmtId="0" fontId="1" fillId="0" borderId="16" xfId="16" applyBorder="1" applyAlignment="1">
      <alignment vertical="center" wrapText="1"/>
    </xf>
    <xf numFmtId="0" fontId="1" fillId="0" borderId="16" xfId="16" applyBorder="1" applyAlignment="1">
      <alignment vertical="center"/>
    </xf>
    <xf numFmtId="0" fontId="1" fillId="0" borderId="12" xfId="16" applyBorder="1" applyAlignment="1">
      <alignment vertical="center"/>
    </xf>
    <xf numFmtId="0" fontId="65" fillId="0" borderId="9" xfId="16" applyFont="1" applyBorder="1" applyAlignment="1">
      <alignment vertical="center" shrinkToFit="1"/>
    </xf>
    <xf numFmtId="0" fontId="1" fillId="0" borderId="16" xfId="16" applyBorder="1" applyAlignment="1">
      <alignment vertical="center" shrinkToFit="1"/>
    </xf>
    <xf numFmtId="0" fontId="1" fillId="0" borderId="12" xfId="16" applyBorder="1" applyAlignment="1">
      <alignment vertical="center" shrinkToFit="1"/>
    </xf>
    <xf numFmtId="0" fontId="70" fillId="0" borderId="11" xfId="16" applyFont="1" applyBorder="1">
      <alignment vertical="center"/>
    </xf>
    <xf numFmtId="0" fontId="65" fillId="0" borderId="67" xfId="16" applyFont="1" applyBorder="1" applyAlignment="1">
      <alignment vertical="center" wrapText="1"/>
    </xf>
    <xf numFmtId="0" fontId="1" fillId="0" borderId="0" xfId="16" applyBorder="1" applyAlignment="1">
      <alignment vertical="center" wrapText="1"/>
    </xf>
    <xf numFmtId="0" fontId="1" fillId="0" borderId="0" xfId="16" applyAlignment="1">
      <alignment vertical="center"/>
    </xf>
    <xf numFmtId="0" fontId="1" fillId="0" borderId="0" xfId="16" applyBorder="1" applyAlignment="1">
      <alignment vertical="center" shrinkToFit="1"/>
    </xf>
    <xf numFmtId="0" fontId="1" fillId="0" borderId="68" xfId="16" applyBorder="1" applyAlignment="1">
      <alignment vertical="center" shrinkToFit="1"/>
    </xf>
    <xf numFmtId="0" fontId="70" fillId="0" borderId="0" xfId="16" applyFont="1" applyBorder="1" applyAlignment="1">
      <alignment vertical="center" shrinkToFit="1"/>
    </xf>
    <xf numFmtId="0" fontId="65" fillId="0" borderId="67" xfId="16" applyFont="1" applyBorder="1" applyAlignment="1">
      <alignment vertical="center" shrinkToFit="1"/>
    </xf>
    <xf numFmtId="0" fontId="1" fillId="0" borderId="0" xfId="16" applyAlignment="1">
      <alignment vertical="center" shrinkToFit="1"/>
    </xf>
    <xf numFmtId="0" fontId="70" fillId="0" borderId="53" xfId="16" applyFont="1" applyBorder="1" applyAlignment="1">
      <alignment vertical="center" shrinkToFit="1"/>
    </xf>
    <xf numFmtId="0" fontId="68" fillId="0" borderId="67" xfId="16" applyFont="1" applyBorder="1" applyAlignment="1">
      <alignment vertical="center"/>
    </xf>
    <xf numFmtId="0" fontId="69" fillId="0" borderId="0" xfId="16" applyFont="1" applyBorder="1" applyAlignment="1">
      <alignment vertical="center"/>
    </xf>
    <xf numFmtId="0" fontId="69" fillId="0" borderId="68" xfId="16" applyFont="1" applyBorder="1" applyAlignment="1">
      <alignment vertical="center"/>
    </xf>
    <xf numFmtId="0" fontId="1" fillId="13" borderId="131" xfId="16" applyFill="1" applyBorder="1" applyAlignment="1">
      <alignment vertical="center" textRotation="255"/>
    </xf>
    <xf numFmtId="0" fontId="1" fillId="0" borderId="92" xfId="16" applyBorder="1" applyAlignment="1">
      <alignment vertical="center" wrapText="1"/>
    </xf>
    <xf numFmtId="0" fontId="1" fillId="0" borderId="20" xfId="16" applyBorder="1" applyAlignment="1">
      <alignment vertical="center" wrapText="1"/>
    </xf>
    <xf numFmtId="0" fontId="1" fillId="0" borderId="20" xfId="16" applyBorder="1" applyAlignment="1">
      <alignment vertical="center"/>
    </xf>
    <xf numFmtId="0" fontId="1" fillId="0" borderId="88" xfId="16" applyBorder="1" applyAlignment="1">
      <alignment vertical="center"/>
    </xf>
    <xf numFmtId="0" fontId="65" fillId="0" borderId="92" xfId="16" applyFont="1" applyBorder="1">
      <alignment vertical="center"/>
    </xf>
    <xf numFmtId="0" fontId="65" fillId="0" borderId="20" xfId="16" applyFont="1" applyBorder="1">
      <alignment vertical="center"/>
    </xf>
    <xf numFmtId="0" fontId="65" fillId="0" borderId="88" xfId="16" applyFont="1" applyBorder="1">
      <alignment vertical="center"/>
    </xf>
    <xf numFmtId="0" fontId="70" fillId="0" borderId="131" xfId="16" applyFont="1" applyBorder="1">
      <alignment vertical="center"/>
    </xf>
    <xf numFmtId="0" fontId="31" fillId="0" borderId="0" xfId="0" applyFont="1" applyAlignment="1">
      <alignment horizontal="left" vertical="center"/>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4" fillId="0" borderId="0" xfId="0" applyFont="1" applyAlignment="1">
      <alignment horizontal="left" vertical="center" shrinkToFit="1"/>
    </xf>
    <xf numFmtId="0" fontId="0" fillId="0" borderId="0" xfId="0" applyBorder="1" applyAlignment="1">
      <alignment horizontal="center" vertical="center" wrapText="1" shrinkToFi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6" xfId="0" applyFont="1" applyBorder="1" applyAlignment="1">
      <alignment horizontal="right" vertical="center"/>
    </xf>
    <xf numFmtId="0" fontId="0" fillId="0" borderId="22" xfId="0" applyBorder="1" applyAlignment="1">
      <alignment horizontal="right" vertical="center"/>
    </xf>
    <xf numFmtId="0" fontId="4" fillId="0" borderId="2" xfId="0" applyFont="1" applyBorder="1" applyAlignment="1">
      <alignment horizontal="right" vertical="center"/>
    </xf>
    <xf numFmtId="0" fontId="4" fillId="0" borderId="150" xfId="0" applyFont="1" applyBorder="1" applyAlignment="1">
      <alignment horizontal="left" vertical="center"/>
    </xf>
    <xf numFmtId="0" fontId="4" fillId="0" borderId="30" xfId="0" applyFont="1" applyBorder="1" applyAlignment="1">
      <alignment horizontal="left" vertical="center"/>
    </xf>
    <xf numFmtId="0" fontId="4" fillId="0" borderId="37" xfId="0" applyFont="1" applyBorder="1" applyAlignment="1">
      <alignment horizontal="left" vertical="center"/>
    </xf>
    <xf numFmtId="0" fontId="4" fillId="0" borderId="2" xfId="0" applyFont="1" applyBorder="1" applyAlignment="1">
      <alignment vertical="center"/>
    </xf>
    <xf numFmtId="0" fontId="5" fillId="0" borderId="6" xfId="0" applyFont="1" applyBorder="1" applyAlignment="1">
      <alignment horizontal="center" vertical="center"/>
    </xf>
    <xf numFmtId="0" fontId="19" fillId="0" borderId="2" xfId="0" applyFont="1" applyBorder="1" applyAlignment="1">
      <alignment horizontal="center" vertical="center"/>
    </xf>
    <xf numFmtId="0" fontId="0" fillId="0" borderId="67" xfId="0" applyBorder="1" applyAlignment="1">
      <alignment horizontal="center" vertical="center" wrapText="1"/>
    </xf>
    <xf numFmtId="0" fontId="19" fillId="0" borderId="2" xfId="0" applyFont="1" applyBorder="1" applyAlignment="1">
      <alignment vertical="center"/>
    </xf>
    <xf numFmtId="0" fontId="19" fillId="0" borderId="22" xfId="0" applyFont="1" applyBorder="1" applyAlignment="1">
      <alignment vertical="center"/>
    </xf>
    <xf numFmtId="0" fontId="0" fillId="0" borderId="67" xfId="0" applyBorder="1" applyAlignment="1">
      <alignment vertical="center" wrapText="1"/>
    </xf>
    <xf numFmtId="0" fontId="19" fillId="0" borderId="6" xfId="0" applyFont="1" applyBorder="1" applyAlignment="1">
      <alignment horizontal="center" vertical="center"/>
    </xf>
    <xf numFmtId="0" fontId="5" fillId="0" borderId="0" xfId="0" applyFont="1" applyAlignment="1">
      <alignment horizontal="left" vertical="center"/>
    </xf>
    <xf numFmtId="0" fontId="19" fillId="0" borderId="0" xfId="0" applyFont="1" applyAlignment="1">
      <alignment vertical="center" wrapText="1"/>
    </xf>
    <xf numFmtId="0" fontId="5" fillId="0" borderId="0" xfId="0" applyFont="1" applyAlignment="1">
      <alignment horizontal="left" vertical="center" shrinkToFit="1"/>
    </xf>
    <xf numFmtId="0" fontId="4" fillId="0" borderId="0" xfId="0" applyFont="1" applyAlignment="1">
      <alignment horizontal="left" vertical="center" shrinkToFit="1"/>
    </xf>
    <xf numFmtId="0" fontId="39" fillId="0" borderId="0" xfId="0" applyFont="1" applyAlignment="1">
      <alignment horizontal="left" vertical="center"/>
    </xf>
    <xf numFmtId="0" fontId="0" fillId="0" borderId="0" xfId="0" applyAlignment="1"/>
    <xf numFmtId="49" fontId="40" fillId="0" borderId="0" xfId="0" applyNumberFormat="1" applyFont="1" applyBorder="1" applyAlignment="1">
      <alignment horizontal="left" vertical="center"/>
    </xf>
    <xf numFmtId="0" fontId="19" fillId="0" borderId="0" xfId="0" applyFont="1" applyAlignment="1">
      <alignment horizontal="left" vertical="center" wrapText="1"/>
    </xf>
    <xf numFmtId="0" fontId="5" fillId="0" borderId="0" xfId="0" applyFont="1" applyBorder="1" applyAlignment="1">
      <alignment horizontal="left" vertical="center"/>
    </xf>
    <xf numFmtId="0" fontId="19" fillId="0" borderId="0" xfId="0" applyFont="1" applyAlignment="1">
      <alignment vertical="center"/>
    </xf>
    <xf numFmtId="0" fontId="41" fillId="0" borderId="0" xfId="0" applyFont="1" applyAlignment="1">
      <alignment horizontal="left" vertical="center"/>
    </xf>
    <xf numFmtId="0" fontId="42" fillId="0" borderId="0" xfId="0" applyFont="1" applyAlignment="1">
      <alignment vertical="center"/>
    </xf>
    <xf numFmtId="0" fontId="4" fillId="10" borderId="49" xfId="0" applyFont="1" applyFill="1" applyBorder="1" applyAlignment="1">
      <alignment horizontal="left" vertical="center"/>
    </xf>
    <xf numFmtId="0" fontId="4" fillId="10" borderId="49" xfId="0" applyFont="1" applyFill="1" applyBorder="1" applyAlignment="1">
      <alignment horizontal="left" vertical="center" wrapText="1"/>
    </xf>
    <xf numFmtId="0" fontId="4" fillId="10" borderId="44" xfId="0" applyFont="1" applyFill="1" applyBorder="1" applyAlignment="1">
      <alignment horizontal="left" vertical="center" wrapText="1"/>
    </xf>
    <xf numFmtId="0" fontId="14" fillId="10" borderId="44" xfId="0" applyFont="1" applyFill="1" applyBorder="1" applyAlignment="1">
      <alignment horizontal="center" vertical="center" wrapText="1"/>
    </xf>
    <xf numFmtId="0" fontId="14" fillId="10" borderId="44" xfId="0" applyFont="1" applyFill="1" applyBorder="1" applyAlignment="1">
      <alignment horizontal="left" vertical="center" wrapText="1"/>
    </xf>
    <xf numFmtId="0" fontId="5" fillId="10" borderId="0" xfId="0" applyFont="1" applyFill="1" applyAlignment="1">
      <alignment horizontal="left" vertical="center" shrinkToFit="1"/>
    </xf>
    <xf numFmtId="0" fontId="0" fillId="13" borderId="0" xfId="0" applyFill="1" applyAlignment="1">
      <alignment vertical="center" shrinkToFit="1"/>
    </xf>
    <xf numFmtId="0" fontId="4" fillId="0" borderId="164" xfId="0" applyFont="1" applyFill="1" applyBorder="1" applyAlignment="1">
      <alignment horizontal="center" vertical="center"/>
    </xf>
    <xf numFmtId="0" fontId="4" fillId="0" borderId="165" xfId="0" applyFont="1" applyFill="1" applyBorder="1" applyAlignment="1">
      <alignment horizontal="center" vertical="center"/>
    </xf>
    <xf numFmtId="0" fontId="29" fillId="0" borderId="144"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127" xfId="0" applyFont="1" applyFill="1" applyBorder="1" applyAlignment="1">
      <alignment horizontal="center" vertical="center"/>
    </xf>
    <xf numFmtId="0" fontId="29" fillId="0" borderId="90" xfId="0" applyFont="1" applyFill="1" applyBorder="1" applyAlignment="1">
      <alignment vertical="center"/>
    </xf>
    <xf numFmtId="0" fontId="29" fillId="0" borderId="166" xfId="0" applyFont="1" applyFill="1" applyBorder="1" applyAlignment="1">
      <alignment vertical="center"/>
    </xf>
    <xf numFmtId="0" fontId="29" fillId="0" borderId="8"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68" xfId="0" applyFont="1" applyFill="1" applyBorder="1" applyAlignment="1">
      <alignment horizontal="center" vertical="center"/>
    </xf>
    <xf numFmtId="0" fontId="29" fillId="0" borderId="69"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71" xfId="0" applyFont="1" applyFill="1" applyBorder="1" applyAlignment="1">
      <alignment horizontal="center" vertical="center"/>
    </xf>
    <xf numFmtId="0" fontId="18" fillId="0" borderId="81" xfId="0" applyFont="1" applyBorder="1" applyAlignment="1">
      <alignment horizontal="center" vertical="center"/>
    </xf>
    <xf numFmtId="0" fontId="18" fillId="0" borderId="1" xfId="0" applyFont="1" applyBorder="1" applyAlignment="1">
      <alignment horizontal="center" vertical="center"/>
    </xf>
    <xf numFmtId="0" fontId="18" fillId="0" borderId="82" xfId="0" applyFont="1" applyBorder="1" applyAlignment="1">
      <alignment horizontal="center" vertical="center"/>
    </xf>
    <xf numFmtId="0" fontId="14" fillId="0" borderId="79" xfId="0" applyFont="1" applyBorder="1" applyAlignment="1">
      <alignment horizontal="left" vertical="center"/>
    </xf>
    <xf numFmtId="0" fontId="14" fillId="0" borderId="1" xfId="0" applyFont="1" applyBorder="1" applyAlignment="1">
      <alignment horizontal="left" vertical="center"/>
    </xf>
    <xf numFmtId="0" fontId="4" fillId="0" borderId="1" xfId="0" applyFont="1" applyBorder="1" applyAlignment="1">
      <alignment horizontal="left" vertical="center"/>
    </xf>
    <xf numFmtId="0" fontId="4" fillId="0" borderId="80" xfId="0" applyFont="1" applyBorder="1" applyAlignment="1">
      <alignment horizontal="left" vertical="center"/>
    </xf>
    <xf numFmtId="0" fontId="4" fillId="0" borderId="11" xfId="0" applyFont="1" applyFill="1" applyBorder="1" applyAlignment="1">
      <alignment horizontal="center" vertical="center" textRotation="255" shrinkToFit="1"/>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3" xfId="0" applyFont="1" applyFill="1" applyBorder="1" applyAlignment="1">
      <alignment horizontal="center" vertical="center" textRotation="255" shrinkToFit="1"/>
    </xf>
    <xf numFmtId="0" fontId="4" fillId="0" borderId="106" xfId="0" applyFont="1" applyFill="1" applyBorder="1" applyAlignment="1">
      <alignment horizontal="center" vertical="center" textRotation="255" shrinkToFit="1"/>
    </xf>
    <xf numFmtId="0" fontId="5" fillId="0" borderId="0" xfId="0" applyFont="1" applyBorder="1" applyAlignment="1">
      <alignment horizontal="left" vertical="center" shrinkToFit="1"/>
    </xf>
    <xf numFmtId="0" fontId="0" fillId="0" borderId="0" xfId="0" applyBorder="1" applyAlignment="1">
      <alignment horizontal="left" vertical="center" shrinkToFit="1"/>
    </xf>
    <xf numFmtId="0" fontId="4" fillId="0" borderId="0" xfId="0" applyFont="1" applyAlignment="1">
      <alignment vertical="center"/>
    </xf>
    <xf numFmtId="0" fontId="4" fillId="0" borderId="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2" xfId="0" applyFont="1" applyBorder="1" applyAlignment="1">
      <alignment vertical="center" shrinkToFit="1"/>
    </xf>
    <xf numFmtId="0" fontId="4" fillId="0" borderId="14" xfId="0" applyFont="1" applyBorder="1" applyAlignment="1">
      <alignment vertical="center"/>
    </xf>
    <xf numFmtId="0" fontId="23" fillId="0" borderId="22" xfId="0" applyFont="1" applyBorder="1" applyAlignment="1">
      <alignment horizontal="distributed"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horizontal="center" vertical="center"/>
    </xf>
    <xf numFmtId="0" fontId="4" fillId="0" borderId="94" xfId="0" applyFont="1" applyBorder="1" applyAlignment="1">
      <alignment vertical="center" shrinkToFit="1"/>
    </xf>
    <xf numFmtId="0" fontId="4" fillId="0" borderId="95" xfId="0" applyFont="1" applyBorder="1" applyAlignment="1">
      <alignment vertical="center" shrinkToFit="1"/>
    </xf>
    <xf numFmtId="0" fontId="4" fillId="0" borderId="94" xfId="0" applyFont="1" applyBorder="1" applyAlignment="1">
      <alignment horizontal="left" vertical="center"/>
    </xf>
    <xf numFmtId="0" fontId="4" fillId="0" borderId="95" xfId="0" applyFont="1" applyBorder="1" applyAlignment="1">
      <alignment horizontal="left" vertical="center"/>
    </xf>
    <xf numFmtId="38" fontId="4" fillId="0" borderId="93" xfId="11" applyFont="1" applyBorder="1" applyAlignment="1">
      <alignment horizontal="center" vertical="center"/>
    </xf>
    <xf numFmtId="38" fontId="4" fillId="0" borderId="94" xfId="11" applyFont="1" applyBorder="1" applyAlignment="1">
      <alignment horizontal="center" vertical="center"/>
    </xf>
    <xf numFmtId="38" fontId="4" fillId="0" borderId="95" xfId="11" applyFont="1" applyBorder="1" applyAlignment="1">
      <alignment horizontal="center" vertical="center"/>
    </xf>
    <xf numFmtId="0" fontId="4" fillId="0" borderId="167"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13" xfId="0" applyFont="1" applyBorder="1" applyAlignment="1">
      <alignment vertical="center"/>
    </xf>
    <xf numFmtId="0" fontId="4" fillId="0" borderId="0" xfId="0" applyFont="1" applyAlignment="1"/>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horizontal="left" vertical="center" wrapText="1"/>
    </xf>
    <xf numFmtId="0" fontId="40" fillId="0" borderId="0" xfId="0" applyFont="1" applyAlignment="1">
      <alignment vertical="center"/>
    </xf>
    <xf numFmtId="0" fontId="4" fillId="0" borderId="89" xfId="0" applyFont="1" applyBorder="1" applyAlignment="1">
      <alignment horizontal="left" vertical="center" shrinkToFit="1"/>
    </xf>
    <xf numFmtId="0" fontId="4" fillId="0" borderId="16" xfId="0" applyFont="1" applyBorder="1" applyAlignment="1">
      <alignment horizontal="center" vertical="center"/>
    </xf>
    <xf numFmtId="0" fontId="4" fillId="0" borderId="44" xfId="0" applyFont="1" applyBorder="1"/>
    <xf numFmtId="0" fontId="4" fillId="0" borderId="78" xfId="0" applyFont="1" applyBorder="1"/>
    <xf numFmtId="0" fontId="4" fillId="0" borderId="0" xfId="0" applyFont="1" applyFill="1" applyBorder="1" applyAlignment="1">
      <alignment horizontal="left" vertical="center"/>
    </xf>
    <xf numFmtId="0" fontId="4" fillId="0" borderId="0" xfId="0" applyFont="1" applyBorder="1" applyAlignment="1">
      <alignment horizontal="left" vertical="center" shrinkToFit="1"/>
    </xf>
    <xf numFmtId="49" fontId="4" fillId="0" borderId="2" xfId="0" applyNumberFormat="1" applyFont="1" applyBorder="1" applyAlignment="1">
      <alignment horizontal="center" vertical="center"/>
    </xf>
    <xf numFmtId="56" fontId="4" fillId="0" borderId="2" xfId="0" applyNumberFormat="1" applyFont="1" applyBorder="1" applyAlignment="1">
      <alignment horizontal="left" vertical="center"/>
    </xf>
    <xf numFmtId="190" fontId="4" fillId="0" borderId="6" xfId="0" applyNumberFormat="1" applyFont="1" applyBorder="1" applyAlignment="1">
      <alignment horizontal="center" vertical="center"/>
    </xf>
    <xf numFmtId="190" fontId="4" fillId="0" borderId="2" xfId="0" applyNumberFormat="1" applyFont="1" applyBorder="1" applyAlignment="1">
      <alignment horizontal="center" vertical="center"/>
    </xf>
    <xf numFmtId="190" fontId="4" fillId="0" borderId="22" xfId="0" applyNumberFormat="1" applyFont="1" applyBorder="1" applyAlignment="1">
      <alignment horizontal="center" vertical="center"/>
    </xf>
    <xf numFmtId="191" fontId="4" fillId="0" borderId="2" xfId="0" applyNumberFormat="1" applyFont="1" applyBorder="1" applyAlignment="1">
      <alignment vertical="center"/>
    </xf>
    <xf numFmtId="191" fontId="4" fillId="0" borderId="22" xfId="0" applyNumberFormat="1" applyFont="1" applyBorder="1" applyAlignment="1">
      <alignment vertical="center"/>
    </xf>
  </cellXfs>
  <cellStyles count="17">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xfId="10" builtinId="5"/>
    <cellStyle name="桁区切り" xfId="11" builtinId="6"/>
    <cellStyle name="標準" xfId="0" builtinId="0"/>
    <cellStyle name="標準 2" xfId="16"/>
    <cellStyle name="標準_コピー工事見積徴集表（Ａ４）" xfId="12"/>
    <cellStyle name="標準_決裁書" xfId="13"/>
    <cellStyle name="標準_決裁書頭紙" xfId="14"/>
    <cellStyle name="標準_実行予算 新書式"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534568</xdr:colOff>
      <xdr:row>8</xdr:row>
      <xdr:rowOff>97195</xdr:rowOff>
    </xdr:from>
    <xdr:to>
      <xdr:col>7</xdr:col>
      <xdr:colOff>1</xdr:colOff>
      <xdr:row>11</xdr:row>
      <xdr:rowOff>1</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3498981" y="1895282"/>
          <a:ext cx="252704" cy="22354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15862" name="Line 1">
          <a:extLst>
            <a:ext uri="{FF2B5EF4-FFF2-40B4-BE49-F238E27FC236}">
              <a16:creationId xmlns:a16="http://schemas.microsoft.com/office/drawing/2014/main" id="{00000000-0008-0000-0200-0000F63D0000}"/>
            </a:ext>
          </a:extLst>
        </xdr:cNvPr>
        <xdr:cNvSpPr>
          <a:spLocks noChangeShapeType="1"/>
        </xdr:cNvSpPr>
      </xdr:nvSpPr>
      <xdr:spPr bwMode="auto">
        <a:xfrm>
          <a:off x="59340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1609725</xdr:colOff>
      <xdr:row>0</xdr:row>
      <xdr:rowOff>0</xdr:rowOff>
    </xdr:from>
    <xdr:to>
      <xdr:col>1</xdr:col>
      <xdr:colOff>1885950</xdr:colOff>
      <xdr:row>0</xdr:row>
      <xdr:rowOff>0</xdr:rowOff>
    </xdr:to>
    <xdr:sp macro="" textlink="">
      <xdr:nvSpPr>
        <xdr:cNvPr id="15367" name="Text Box 7">
          <a:extLst>
            <a:ext uri="{FF2B5EF4-FFF2-40B4-BE49-F238E27FC236}">
              <a16:creationId xmlns:a16="http://schemas.microsoft.com/office/drawing/2014/main" id="{00000000-0008-0000-0200-0000073C0000}"/>
            </a:ext>
          </a:extLst>
        </xdr:cNvPr>
        <xdr:cNvSpPr txBox="1">
          <a:spLocks noChangeArrowheads="1"/>
        </xdr:cNvSpPr>
      </xdr:nvSpPr>
      <xdr:spPr bwMode="auto">
        <a:xfrm>
          <a:off x="1885950" y="0"/>
          <a:ext cx="276225" cy="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2684" name="Line 1">
          <a:extLst>
            <a:ext uri="{FF2B5EF4-FFF2-40B4-BE49-F238E27FC236}">
              <a16:creationId xmlns:a16="http://schemas.microsoft.com/office/drawing/2014/main" id="{00000000-0008-0000-0300-00009C580000}"/>
            </a:ext>
          </a:extLst>
        </xdr:cNvPr>
        <xdr:cNvSpPr>
          <a:spLocks noChangeShapeType="1"/>
        </xdr:cNvSpPr>
      </xdr:nvSpPr>
      <xdr:spPr bwMode="auto">
        <a:xfrm>
          <a:off x="2962275" y="2076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1219200</xdr:colOff>
      <xdr:row>3</xdr:row>
      <xdr:rowOff>361950</xdr:rowOff>
    </xdr:from>
    <xdr:to>
      <xdr:col>5</xdr:col>
      <xdr:colOff>19050</xdr:colOff>
      <xdr:row>3</xdr:row>
      <xdr:rowOff>361950</xdr:rowOff>
    </xdr:to>
    <xdr:sp macro="" textlink="">
      <xdr:nvSpPr>
        <xdr:cNvPr id="22685" name="Line 2">
          <a:extLst>
            <a:ext uri="{FF2B5EF4-FFF2-40B4-BE49-F238E27FC236}">
              <a16:creationId xmlns:a16="http://schemas.microsoft.com/office/drawing/2014/main" id="{00000000-0008-0000-0300-00009D580000}"/>
            </a:ext>
          </a:extLst>
        </xdr:cNvPr>
        <xdr:cNvSpPr>
          <a:spLocks noChangeShapeType="1"/>
        </xdr:cNvSpPr>
      </xdr:nvSpPr>
      <xdr:spPr bwMode="auto">
        <a:xfrm>
          <a:off x="4181475" y="1323975"/>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3</xdr:row>
      <xdr:rowOff>209550</xdr:rowOff>
    </xdr:from>
    <xdr:to>
      <xdr:col>4</xdr:col>
      <xdr:colOff>571500</xdr:colOff>
      <xdr:row>3</xdr:row>
      <xdr:rowOff>209550</xdr:rowOff>
    </xdr:to>
    <xdr:sp macro="" textlink="">
      <xdr:nvSpPr>
        <xdr:cNvPr id="22686" name="Line 3">
          <a:extLst>
            <a:ext uri="{FF2B5EF4-FFF2-40B4-BE49-F238E27FC236}">
              <a16:creationId xmlns:a16="http://schemas.microsoft.com/office/drawing/2014/main" id="{00000000-0008-0000-0300-00009E580000}"/>
            </a:ext>
          </a:extLst>
        </xdr:cNvPr>
        <xdr:cNvSpPr>
          <a:spLocks noChangeShapeType="1"/>
        </xdr:cNvSpPr>
      </xdr:nvSpPr>
      <xdr:spPr bwMode="auto">
        <a:xfrm>
          <a:off x="5715000" y="1171575"/>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1457325</xdr:colOff>
      <xdr:row>3</xdr:row>
      <xdr:rowOff>133350</xdr:rowOff>
    </xdr:from>
    <xdr:to>
      <xdr:col>4</xdr:col>
      <xdr:colOff>723900</xdr:colOff>
      <xdr:row>3</xdr:row>
      <xdr:rowOff>295275</xdr:rowOff>
    </xdr:to>
    <xdr:sp macro="" textlink="">
      <xdr:nvSpPr>
        <xdr:cNvPr id="22687" name="AutoShape 4">
          <a:extLst>
            <a:ext uri="{FF2B5EF4-FFF2-40B4-BE49-F238E27FC236}">
              <a16:creationId xmlns:a16="http://schemas.microsoft.com/office/drawing/2014/main" id="{00000000-0008-0000-0300-00009F580000}"/>
            </a:ext>
          </a:extLst>
        </xdr:cNvPr>
        <xdr:cNvSpPr>
          <a:spLocks noChangeArrowheads="1"/>
        </xdr:cNvSpPr>
      </xdr:nvSpPr>
      <xdr:spPr bwMode="auto">
        <a:xfrm flipH="1" flipV="1">
          <a:off x="4419600" y="1095375"/>
          <a:ext cx="1600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1857375</xdr:colOff>
      <xdr:row>2</xdr:row>
      <xdr:rowOff>0</xdr:rowOff>
    </xdr:from>
    <xdr:to>
      <xdr:col>7</xdr:col>
      <xdr:colOff>171450</xdr:colOff>
      <xdr:row>2</xdr:row>
      <xdr:rowOff>0</xdr:rowOff>
    </xdr:to>
    <xdr:sp macro="" textlink="">
      <xdr:nvSpPr>
        <xdr:cNvPr id="22688" name="Line 5">
          <a:extLst>
            <a:ext uri="{FF2B5EF4-FFF2-40B4-BE49-F238E27FC236}">
              <a16:creationId xmlns:a16="http://schemas.microsoft.com/office/drawing/2014/main" id="{00000000-0008-0000-0300-0000A0580000}"/>
            </a:ext>
          </a:extLst>
        </xdr:cNvPr>
        <xdr:cNvSpPr>
          <a:spLocks noChangeShapeType="1"/>
        </xdr:cNvSpPr>
      </xdr:nvSpPr>
      <xdr:spPr bwMode="auto">
        <a:xfrm flipV="1">
          <a:off x="2133600" y="590550"/>
          <a:ext cx="5305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254793</xdr:colOff>
      <xdr:row>5</xdr:row>
      <xdr:rowOff>123826</xdr:rowOff>
    </xdr:from>
    <xdr:to>
      <xdr:col>1</xdr:col>
      <xdr:colOff>635793</xdr:colOff>
      <xdr:row>5</xdr:row>
      <xdr:rowOff>350044</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254793" y="1814514"/>
          <a:ext cx="654844" cy="226218"/>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見積第</a:t>
          </a:r>
        </a:p>
      </xdr:txBody>
    </xdr:sp>
    <xdr:clientData/>
  </xdr:twoCellAnchor>
  <xdr:twoCellAnchor>
    <xdr:from>
      <xdr:col>1</xdr:col>
      <xdr:colOff>2026444</xdr:colOff>
      <xdr:row>5</xdr:row>
      <xdr:rowOff>133351</xdr:rowOff>
    </xdr:from>
    <xdr:to>
      <xdr:col>1</xdr:col>
      <xdr:colOff>2302669</xdr:colOff>
      <xdr:row>6</xdr:row>
      <xdr:rowOff>1</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2300288" y="1824039"/>
          <a:ext cx="276225" cy="235743"/>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962275" y="2076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1219200</xdr:colOff>
      <xdr:row>3</xdr:row>
      <xdr:rowOff>361950</xdr:rowOff>
    </xdr:from>
    <xdr:to>
      <xdr:col>5</xdr:col>
      <xdr:colOff>19050</xdr:colOff>
      <xdr:row>3</xdr:row>
      <xdr:rowOff>361950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4181475" y="1323975"/>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3</xdr:row>
      <xdr:rowOff>209550</xdr:rowOff>
    </xdr:from>
    <xdr:to>
      <xdr:col>4</xdr:col>
      <xdr:colOff>571500</xdr:colOff>
      <xdr:row>3</xdr:row>
      <xdr:rowOff>209550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5715000" y="1171575"/>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1457325</xdr:colOff>
      <xdr:row>3</xdr:row>
      <xdr:rowOff>133350</xdr:rowOff>
    </xdr:from>
    <xdr:to>
      <xdr:col>4</xdr:col>
      <xdr:colOff>723900</xdr:colOff>
      <xdr:row>3</xdr:row>
      <xdr:rowOff>295275</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flipH="1" flipV="1">
          <a:off x="4419600" y="1095375"/>
          <a:ext cx="1600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1857375</xdr:colOff>
      <xdr:row>2</xdr:row>
      <xdr:rowOff>0</xdr:rowOff>
    </xdr:from>
    <xdr:to>
      <xdr:col>7</xdr:col>
      <xdr:colOff>171450</xdr:colOff>
      <xdr:row>2</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flipV="1">
          <a:off x="2133600" y="590550"/>
          <a:ext cx="5305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254793</xdr:colOff>
      <xdr:row>5</xdr:row>
      <xdr:rowOff>123826</xdr:rowOff>
    </xdr:from>
    <xdr:to>
      <xdr:col>1</xdr:col>
      <xdr:colOff>635793</xdr:colOff>
      <xdr:row>5</xdr:row>
      <xdr:rowOff>350044</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254793" y="1828801"/>
          <a:ext cx="657225" cy="226218"/>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見積第</a:t>
          </a:r>
        </a:p>
      </xdr:txBody>
    </xdr:sp>
    <xdr:clientData/>
  </xdr:twoCellAnchor>
  <xdr:twoCellAnchor>
    <xdr:from>
      <xdr:col>1</xdr:col>
      <xdr:colOff>2026444</xdr:colOff>
      <xdr:row>5</xdr:row>
      <xdr:rowOff>133351</xdr:rowOff>
    </xdr:from>
    <xdr:to>
      <xdr:col>1</xdr:col>
      <xdr:colOff>2302669</xdr:colOff>
      <xdr:row>6</xdr:row>
      <xdr:rowOff>1</xdr:rowOff>
    </xdr:to>
    <xdr:sp macro="" textlink="">
      <xdr:nvSpPr>
        <xdr:cNvPr id="8" name="Text Box 7">
          <a:extLst>
            <a:ext uri="{FF2B5EF4-FFF2-40B4-BE49-F238E27FC236}">
              <a16:creationId xmlns:a16="http://schemas.microsoft.com/office/drawing/2014/main" id="{00000000-0008-0000-0500-000008000000}"/>
            </a:ext>
          </a:extLst>
        </xdr:cNvPr>
        <xdr:cNvSpPr txBox="1">
          <a:spLocks noChangeArrowheads="1"/>
        </xdr:cNvSpPr>
      </xdr:nvSpPr>
      <xdr:spPr bwMode="auto">
        <a:xfrm>
          <a:off x="2302669" y="1838326"/>
          <a:ext cx="276225" cy="2381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8</xdr:row>
      <xdr:rowOff>200025</xdr:rowOff>
    </xdr:from>
    <xdr:to>
      <xdr:col>14</xdr:col>
      <xdr:colOff>0</xdr:colOff>
      <xdr:row>41</xdr:row>
      <xdr:rowOff>0</xdr:rowOff>
    </xdr:to>
    <xdr:sp macro="" textlink="">
      <xdr:nvSpPr>
        <xdr:cNvPr id="14427" name="Line 1">
          <a:extLst>
            <a:ext uri="{FF2B5EF4-FFF2-40B4-BE49-F238E27FC236}">
              <a16:creationId xmlns:a16="http://schemas.microsoft.com/office/drawing/2014/main" id="{00000000-0008-0000-0700-00005B380000}"/>
            </a:ext>
          </a:extLst>
        </xdr:cNvPr>
        <xdr:cNvSpPr>
          <a:spLocks noChangeShapeType="1"/>
        </xdr:cNvSpPr>
      </xdr:nvSpPr>
      <xdr:spPr bwMode="auto">
        <a:xfrm>
          <a:off x="6467475" y="1866900"/>
          <a:ext cx="0" cy="79724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152400</xdr:colOff>
      <xdr:row>6</xdr:row>
      <xdr:rowOff>161925</xdr:rowOff>
    </xdr:from>
    <xdr:to>
      <xdr:col>26</xdr:col>
      <xdr:colOff>152400</xdr:colOff>
      <xdr:row>6</xdr:row>
      <xdr:rowOff>161925</xdr:rowOff>
    </xdr:to>
    <xdr:sp macro="" textlink="">
      <xdr:nvSpPr>
        <xdr:cNvPr id="2" name="Line 1"/>
        <xdr:cNvSpPr>
          <a:spLocks noChangeShapeType="1"/>
        </xdr:cNvSpPr>
      </xdr:nvSpPr>
      <xdr:spPr bwMode="auto">
        <a:xfrm>
          <a:off x="7334250" y="1866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152400</xdr:colOff>
      <xdr:row>6</xdr:row>
      <xdr:rowOff>161925</xdr:rowOff>
    </xdr:from>
    <xdr:to>
      <xdr:col>26</xdr:col>
      <xdr:colOff>152400</xdr:colOff>
      <xdr:row>6</xdr:row>
      <xdr:rowOff>161925</xdr:rowOff>
    </xdr:to>
    <xdr:sp macro="" textlink="">
      <xdr:nvSpPr>
        <xdr:cNvPr id="2" name="Line 1"/>
        <xdr:cNvSpPr>
          <a:spLocks noChangeShapeType="1"/>
        </xdr:cNvSpPr>
      </xdr:nvSpPr>
      <xdr:spPr bwMode="auto">
        <a:xfrm>
          <a:off x="7334250" y="1866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38100</xdr:colOff>
      <xdr:row>7</xdr:row>
      <xdr:rowOff>190500</xdr:rowOff>
    </xdr:from>
    <xdr:to>
      <xdr:col>27</xdr:col>
      <xdr:colOff>9525</xdr:colOff>
      <xdr:row>7</xdr:row>
      <xdr:rowOff>190500</xdr:rowOff>
    </xdr:to>
    <xdr:sp macro="" textlink="">
      <xdr:nvSpPr>
        <xdr:cNvPr id="3" name="Line 2"/>
        <xdr:cNvSpPr>
          <a:spLocks noChangeShapeType="1"/>
        </xdr:cNvSpPr>
      </xdr:nvSpPr>
      <xdr:spPr bwMode="auto">
        <a:xfrm flipH="1">
          <a:off x="7219950" y="2181225"/>
          <a:ext cx="247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76200</xdr:colOff>
      <xdr:row>7</xdr:row>
      <xdr:rowOff>238125</xdr:rowOff>
    </xdr:from>
    <xdr:to>
      <xdr:col>28</xdr:col>
      <xdr:colOff>38100</xdr:colOff>
      <xdr:row>8</xdr:row>
      <xdr:rowOff>142875</xdr:rowOff>
    </xdr:to>
    <xdr:sp macro="" textlink="">
      <xdr:nvSpPr>
        <xdr:cNvPr id="4" name="Line 3"/>
        <xdr:cNvSpPr>
          <a:spLocks noChangeShapeType="1"/>
        </xdr:cNvSpPr>
      </xdr:nvSpPr>
      <xdr:spPr bwMode="auto">
        <a:xfrm flipH="1" flipV="1">
          <a:off x="7258050" y="2228850"/>
          <a:ext cx="51435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66675</xdr:colOff>
      <xdr:row>6</xdr:row>
      <xdr:rowOff>66675</xdr:rowOff>
    </xdr:from>
    <xdr:to>
      <xdr:col>28</xdr:col>
      <xdr:colOff>190500</xdr:colOff>
      <xdr:row>6</xdr:row>
      <xdr:rowOff>238125</xdr:rowOff>
    </xdr:to>
    <xdr:sp macro="" textlink="">
      <xdr:nvSpPr>
        <xdr:cNvPr id="5" name="Rectangle 4"/>
        <xdr:cNvSpPr>
          <a:spLocks noChangeArrowheads="1"/>
        </xdr:cNvSpPr>
      </xdr:nvSpPr>
      <xdr:spPr bwMode="auto">
        <a:xfrm>
          <a:off x="7524750" y="1771650"/>
          <a:ext cx="400050" cy="171450"/>
        </a:xfrm>
        <a:prstGeom prst="rect">
          <a:avLst/>
        </a:prstGeom>
        <a:solidFill>
          <a:srgbClr val="FFFFFF"/>
        </a:solidFill>
        <a:ln w="9525">
          <a:solidFill>
            <a:srgbClr val="000000"/>
          </a:solidFill>
          <a:miter lim="800000"/>
          <a:headEnd/>
          <a:tailEnd/>
        </a:ln>
      </xdr:spPr>
    </xdr:sp>
    <xdr:clientData/>
  </xdr:twoCellAnchor>
  <xdr:twoCellAnchor>
    <xdr:from>
      <xdr:col>27</xdr:col>
      <xdr:colOff>66675</xdr:colOff>
      <xdr:row>11</xdr:row>
      <xdr:rowOff>66675</xdr:rowOff>
    </xdr:from>
    <xdr:to>
      <xdr:col>28</xdr:col>
      <xdr:colOff>190500</xdr:colOff>
      <xdr:row>11</xdr:row>
      <xdr:rowOff>238125</xdr:rowOff>
    </xdr:to>
    <xdr:sp macro="" textlink="">
      <xdr:nvSpPr>
        <xdr:cNvPr id="6" name="Rectangle 5"/>
        <xdr:cNvSpPr>
          <a:spLocks noChangeArrowheads="1"/>
        </xdr:cNvSpPr>
      </xdr:nvSpPr>
      <xdr:spPr bwMode="auto">
        <a:xfrm>
          <a:off x="7524750" y="3238500"/>
          <a:ext cx="400050" cy="171450"/>
        </a:xfrm>
        <a:prstGeom prst="rect">
          <a:avLst/>
        </a:prstGeom>
        <a:solidFill>
          <a:srgbClr val="FFFFFF"/>
        </a:solidFill>
        <a:ln w="9525">
          <a:solidFill>
            <a:srgbClr val="000000"/>
          </a:solidFill>
          <a:miter lim="800000"/>
          <a:headEnd/>
          <a:tailEnd/>
        </a:ln>
      </xdr:spPr>
    </xdr:sp>
    <xdr:clientData/>
  </xdr:twoCellAnchor>
  <xdr:twoCellAnchor>
    <xdr:from>
      <xdr:col>27</xdr:col>
      <xdr:colOff>66675</xdr:colOff>
      <xdr:row>15</xdr:row>
      <xdr:rowOff>66675</xdr:rowOff>
    </xdr:from>
    <xdr:to>
      <xdr:col>28</xdr:col>
      <xdr:colOff>190500</xdr:colOff>
      <xdr:row>15</xdr:row>
      <xdr:rowOff>238125</xdr:rowOff>
    </xdr:to>
    <xdr:sp macro="" textlink="">
      <xdr:nvSpPr>
        <xdr:cNvPr id="7" name="Rectangle 6"/>
        <xdr:cNvSpPr>
          <a:spLocks noChangeArrowheads="1"/>
        </xdr:cNvSpPr>
      </xdr:nvSpPr>
      <xdr:spPr bwMode="auto">
        <a:xfrm>
          <a:off x="7524750" y="4352925"/>
          <a:ext cx="400050" cy="161925"/>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14</xdr:row>
      <xdr:rowOff>104775</xdr:rowOff>
    </xdr:from>
    <xdr:to>
      <xdr:col>4</xdr:col>
      <xdr:colOff>66675</xdr:colOff>
      <xdr:row>16</xdr:row>
      <xdr:rowOff>95250</xdr:rowOff>
    </xdr:to>
    <xdr:sp macro="" textlink="">
      <xdr:nvSpPr>
        <xdr:cNvPr id="2" name="テキスト ボックス 1"/>
        <xdr:cNvSpPr txBox="1"/>
      </xdr:nvSpPr>
      <xdr:spPr>
        <a:xfrm>
          <a:off x="933450" y="3067050"/>
          <a:ext cx="1209675" cy="4095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新築工事系</a:t>
          </a:r>
        </a:p>
      </xdr:txBody>
    </xdr:sp>
    <xdr:clientData/>
  </xdr:twoCellAnchor>
  <xdr:twoCellAnchor>
    <xdr:from>
      <xdr:col>2</xdr:col>
      <xdr:colOff>104775</xdr:colOff>
      <xdr:row>22</xdr:row>
      <xdr:rowOff>95250</xdr:rowOff>
    </xdr:from>
    <xdr:to>
      <xdr:col>4</xdr:col>
      <xdr:colOff>66675</xdr:colOff>
      <xdr:row>24</xdr:row>
      <xdr:rowOff>85725</xdr:rowOff>
    </xdr:to>
    <xdr:sp macro="" textlink="">
      <xdr:nvSpPr>
        <xdr:cNvPr id="3" name="テキスト ボックス 2"/>
        <xdr:cNvSpPr txBox="1"/>
      </xdr:nvSpPr>
      <xdr:spPr>
        <a:xfrm>
          <a:off x="933450" y="4733925"/>
          <a:ext cx="1209675" cy="4095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改修工事系</a:t>
          </a:r>
        </a:p>
      </xdr:txBody>
    </xdr:sp>
    <xdr:clientData/>
  </xdr:twoCellAnchor>
  <xdr:twoCellAnchor>
    <xdr:from>
      <xdr:col>2</xdr:col>
      <xdr:colOff>47625</xdr:colOff>
      <xdr:row>34</xdr:row>
      <xdr:rowOff>76200</xdr:rowOff>
    </xdr:from>
    <xdr:to>
      <xdr:col>6</xdr:col>
      <xdr:colOff>171450</xdr:colOff>
      <xdr:row>36</xdr:row>
      <xdr:rowOff>66675</xdr:rowOff>
    </xdr:to>
    <xdr:sp macro="" textlink="">
      <xdr:nvSpPr>
        <xdr:cNvPr id="4" name="テキスト ボックス 3"/>
        <xdr:cNvSpPr txBox="1"/>
      </xdr:nvSpPr>
      <xdr:spPr>
        <a:xfrm>
          <a:off x="876300" y="7229475"/>
          <a:ext cx="2695575" cy="4095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新築・改修工事以外の工事</a:t>
          </a:r>
        </a:p>
      </xdr:txBody>
    </xdr:sp>
    <xdr:clientData/>
  </xdr:twoCellAnchor>
  <xdr:twoCellAnchor>
    <xdr:from>
      <xdr:col>3</xdr:col>
      <xdr:colOff>171450</xdr:colOff>
      <xdr:row>8</xdr:row>
      <xdr:rowOff>28575</xdr:rowOff>
    </xdr:from>
    <xdr:to>
      <xdr:col>5</xdr:col>
      <xdr:colOff>438150</xdr:colOff>
      <xdr:row>10</xdr:row>
      <xdr:rowOff>19050</xdr:rowOff>
    </xdr:to>
    <xdr:sp macro="" textlink="">
      <xdr:nvSpPr>
        <xdr:cNvPr id="5" name="テキスト ボックス 4"/>
        <xdr:cNvSpPr txBox="1"/>
      </xdr:nvSpPr>
      <xdr:spPr>
        <a:xfrm>
          <a:off x="1685925" y="1733550"/>
          <a:ext cx="1514475" cy="4095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単独舗装工事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2"/>
  <sheetViews>
    <sheetView showGridLines="0" showZeros="0" tabSelected="1" view="pageBreakPreview" zoomScaleNormal="65" zoomScaleSheetLayoutView="100" workbookViewId="0">
      <selection activeCell="C11" sqref="C11:D12"/>
    </sheetView>
  </sheetViews>
  <sheetFormatPr defaultColWidth="8" defaultRowHeight="13.5"/>
  <cols>
    <col min="1" max="1" width="11.25" style="29" customWidth="1"/>
    <col min="2" max="2" width="2.75" style="29" hidden="1" customWidth="1"/>
    <col min="3" max="3" width="14.75" style="29" customWidth="1"/>
    <col min="4" max="4" width="10.375" style="29" customWidth="1"/>
    <col min="5" max="5" width="2.5" style="29" customWidth="1"/>
    <col min="6" max="6" width="8" style="29" customWidth="1"/>
    <col min="7" max="7" width="2.25" style="29" customWidth="1"/>
    <col min="8" max="8" width="13.875" style="29" customWidth="1"/>
    <col min="9" max="9" width="11.5" style="29" customWidth="1"/>
    <col min="10" max="10" width="3.625" style="29" customWidth="1"/>
    <col min="11" max="11" width="2.75" style="29" customWidth="1"/>
    <col min="12" max="12" width="6.125" style="29" customWidth="1"/>
    <col min="13" max="13" width="6.375" style="29" customWidth="1"/>
    <col min="14" max="14" width="1.875" style="29" customWidth="1"/>
    <col min="15" max="15" width="13.125" style="29" customWidth="1"/>
    <col min="16" max="16" width="1.75" style="29" customWidth="1"/>
    <col min="17" max="17" width="4.5" style="29" customWidth="1"/>
    <col min="18" max="18" width="10" style="29" customWidth="1"/>
    <col min="19" max="19" width="0.125" style="29" hidden="1" customWidth="1"/>
    <col min="20" max="20" width="7.75" style="29" customWidth="1"/>
    <col min="21" max="21" width="14.5" style="29" customWidth="1"/>
    <col min="22" max="16384" width="8" style="29"/>
  </cols>
  <sheetData>
    <row r="1" spans="1:23" ht="27.75" customHeight="1" thickBot="1">
      <c r="A1" s="231"/>
      <c r="B1" s="231"/>
      <c r="C1" s="231"/>
      <c r="D1" s="231"/>
      <c r="E1" s="231"/>
      <c r="F1" s="231"/>
      <c r="G1" s="231"/>
      <c r="H1" s="231"/>
      <c r="I1" s="231" t="s">
        <v>78</v>
      </c>
      <c r="J1" s="231"/>
      <c r="K1" s="231"/>
      <c r="L1" s="231"/>
      <c r="M1" s="231"/>
      <c r="N1" s="231"/>
      <c r="O1" s="231"/>
      <c r="P1" s="231"/>
      <c r="Q1" s="231"/>
      <c r="R1" s="231"/>
      <c r="S1" s="232"/>
      <c r="T1" s="233" t="s">
        <v>27</v>
      </c>
      <c r="U1" s="234"/>
    </row>
    <row r="2" spans="1:23" ht="36" customHeight="1" thickBot="1">
      <c r="A2" s="235" t="s">
        <v>3</v>
      </c>
      <c r="B2" s="236"/>
      <c r="C2" s="236"/>
      <c r="D2" s="587" t="s">
        <v>57</v>
      </c>
      <c r="E2" s="587"/>
      <c r="F2" s="587"/>
      <c r="G2" s="587"/>
      <c r="H2" s="587"/>
      <c r="I2" s="587"/>
      <c r="J2" s="587"/>
      <c r="K2" s="588"/>
      <c r="L2" s="588"/>
      <c r="M2" s="588"/>
      <c r="N2" s="237"/>
      <c r="O2" s="236"/>
      <c r="P2" s="236"/>
      <c r="Q2" s="236"/>
      <c r="R2" s="236"/>
      <c r="S2" s="236"/>
      <c r="T2" s="238"/>
      <c r="U2" s="239" t="s">
        <v>218</v>
      </c>
      <c r="V2" s="31"/>
      <c r="W2" s="31"/>
    </row>
    <row r="3" spans="1:23" ht="21" customHeight="1">
      <c r="A3" s="240" t="s">
        <v>201</v>
      </c>
      <c r="B3" s="241"/>
      <c r="C3" s="602" t="s">
        <v>285</v>
      </c>
      <c r="D3" s="603"/>
      <c r="E3" s="604"/>
      <c r="F3" s="604"/>
      <c r="G3" s="605"/>
      <c r="H3" s="242" t="s">
        <v>204</v>
      </c>
      <c r="I3" s="599"/>
      <c r="J3" s="600"/>
      <c r="K3" s="600"/>
      <c r="L3" s="600"/>
      <c r="M3" s="601"/>
      <c r="N3" s="606" t="s">
        <v>211</v>
      </c>
      <c r="O3" s="607"/>
      <c r="P3" s="607"/>
      <c r="Q3" s="607"/>
      <c r="R3" s="607"/>
      <c r="S3" s="607"/>
      <c r="T3" s="607"/>
      <c r="U3" s="608"/>
    </row>
    <row r="4" spans="1:23" ht="19.5" customHeight="1">
      <c r="A4" s="243" t="s">
        <v>202</v>
      </c>
      <c r="B4" s="244"/>
      <c r="C4" s="627" t="s">
        <v>275</v>
      </c>
      <c r="D4" s="627"/>
      <c r="E4" s="627"/>
      <c r="F4" s="627"/>
      <c r="G4" s="627"/>
      <c r="H4" s="627"/>
      <c r="I4" s="627"/>
      <c r="J4" s="627"/>
      <c r="K4" s="627"/>
      <c r="L4" s="627"/>
      <c r="M4" s="628"/>
      <c r="N4" s="245"/>
      <c r="O4" s="246" t="s">
        <v>4</v>
      </c>
      <c r="P4" s="247" t="s">
        <v>5</v>
      </c>
      <c r="Q4" s="625" t="s">
        <v>28</v>
      </c>
      <c r="R4" s="626"/>
      <c r="S4" s="248"/>
      <c r="T4" s="249" t="s">
        <v>212</v>
      </c>
      <c r="U4" s="250" t="s">
        <v>213</v>
      </c>
    </row>
    <row r="5" spans="1:23" ht="8.25" customHeight="1">
      <c r="A5" s="609" t="s">
        <v>29</v>
      </c>
      <c r="B5" s="610"/>
      <c r="C5" s="611"/>
      <c r="D5" s="611"/>
      <c r="E5" s="612"/>
      <c r="F5" s="612"/>
      <c r="G5" s="610"/>
      <c r="H5" s="613"/>
      <c r="I5" s="613"/>
      <c r="J5" s="613"/>
      <c r="K5" s="613"/>
      <c r="L5" s="613"/>
      <c r="M5" s="614"/>
      <c r="N5" s="251"/>
      <c r="O5" s="561" t="s">
        <v>203</v>
      </c>
      <c r="P5" s="252"/>
      <c r="Q5" s="629">
        <f>'決裁大内訳 '!$E$4</f>
        <v>0</v>
      </c>
      <c r="R5" s="630"/>
      <c r="S5" s="253"/>
      <c r="T5" s="623" t="str">
        <f>IF(Q5,Q5/Q38," ")</f>
        <v xml:space="preserve"> </v>
      </c>
      <c r="U5" s="571"/>
    </row>
    <row r="6" spans="1:23" ht="7.5" customHeight="1">
      <c r="A6" s="615"/>
      <c r="B6" s="616"/>
      <c r="C6" s="617"/>
      <c r="D6" s="617"/>
      <c r="E6" s="618"/>
      <c r="F6" s="618"/>
      <c r="G6" s="616"/>
      <c r="H6" s="619"/>
      <c r="I6" s="619"/>
      <c r="J6" s="619"/>
      <c r="K6" s="619"/>
      <c r="L6" s="619"/>
      <c r="M6" s="620"/>
      <c r="N6" s="254"/>
      <c r="O6" s="517"/>
      <c r="P6" s="255"/>
      <c r="Q6" s="522"/>
      <c r="R6" s="523"/>
      <c r="S6" s="256"/>
      <c r="T6" s="518"/>
      <c r="U6" s="520"/>
    </row>
    <row r="7" spans="1:23" ht="8.25" customHeight="1">
      <c r="A7" s="562" t="s">
        <v>6</v>
      </c>
      <c r="B7" s="257"/>
      <c r="C7" s="589" t="s">
        <v>281</v>
      </c>
      <c r="D7" s="589"/>
      <c r="E7" s="589"/>
      <c r="F7" s="589"/>
      <c r="G7" s="590"/>
      <c r="H7" s="539" t="s">
        <v>206</v>
      </c>
      <c r="I7" s="593" t="s">
        <v>276</v>
      </c>
      <c r="J7" s="594"/>
      <c r="K7" s="594"/>
      <c r="L7" s="594"/>
      <c r="M7" s="595"/>
      <c r="N7" s="258"/>
      <c r="O7" s="517"/>
      <c r="P7" s="259"/>
      <c r="Q7" s="522"/>
      <c r="R7" s="523"/>
      <c r="S7" s="256"/>
      <c r="T7" s="518"/>
      <c r="U7" s="521"/>
    </row>
    <row r="8" spans="1:23" ht="8.25" customHeight="1">
      <c r="A8" s="564"/>
      <c r="B8" s="257"/>
      <c r="C8" s="591"/>
      <c r="D8" s="591"/>
      <c r="E8" s="591"/>
      <c r="F8" s="591"/>
      <c r="G8" s="592"/>
      <c r="H8" s="540"/>
      <c r="I8" s="596"/>
      <c r="J8" s="597"/>
      <c r="K8" s="597"/>
      <c r="L8" s="597"/>
      <c r="M8" s="598"/>
      <c r="N8" s="260"/>
      <c r="O8" s="517" t="s">
        <v>58</v>
      </c>
      <c r="P8" s="261"/>
      <c r="Q8" s="522">
        <f>'決裁大内訳 '!$E$6</f>
        <v>0</v>
      </c>
      <c r="R8" s="523"/>
      <c r="S8" s="256"/>
      <c r="T8" s="518" t="str">
        <f>IF(Q8,Q8/Q38," ")</f>
        <v xml:space="preserve"> </v>
      </c>
      <c r="U8" s="519"/>
    </row>
    <row r="9" spans="1:23" ht="8.25" customHeight="1">
      <c r="A9" s="562" t="s">
        <v>205</v>
      </c>
      <c r="B9" s="257"/>
      <c r="C9" s="631">
        <v>43556</v>
      </c>
      <c r="D9" s="631"/>
      <c r="E9" s="431"/>
      <c r="F9" s="433"/>
      <c r="G9" s="426"/>
      <c r="H9" s="579" t="s">
        <v>207</v>
      </c>
      <c r="I9" s="581"/>
      <c r="J9" s="582"/>
      <c r="K9" s="582"/>
      <c r="L9" s="582"/>
      <c r="M9" s="583"/>
      <c r="N9" s="262"/>
      <c r="O9" s="517"/>
      <c r="P9" s="263"/>
      <c r="Q9" s="522"/>
      <c r="R9" s="523"/>
      <c r="S9" s="256"/>
      <c r="T9" s="518"/>
      <c r="U9" s="520"/>
    </row>
    <row r="10" spans="1:23" ht="8.25" customHeight="1">
      <c r="A10" s="621"/>
      <c r="B10" s="257"/>
      <c r="C10" s="632"/>
      <c r="D10" s="632"/>
      <c r="E10" s="434"/>
      <c r="F10" s="624"/>
      <c r="G10" s="427"/>
      <c r="H10" s="580"/>
      <c r="I10" s="584"/>
      <c r="J10" s="585"/>
      <c r="K10" s="585"/>
      <c r="L10" s="585"/>
      <c r="M10" s="586"/>
      <c r="N10" s="264"/>
      <c r="O10" s="517"/>
      <c r="P10" s="265"/>
      <c r="Q10" s="522"/>
      <c r="R10" s="523"/>
      <c r="S10" s="256"/>
      <c r="T10" s="518"/>
      <c r="U10" s="521"/>
    </row>
    <row r="11" spans="1:23" ht="8.25" customHeight="1">
      <c r="A11" s="621"/>
      <c r="B11" s="257"/>
      <c r="C11" s="631">
        <v>43738</v>
      </c>
      <c r="D11" s="631"/>
      <c r="E11" s="434"/>
      <c r="F11" s="624"/>
      <c r="G11" s="427"/>
      <c r="H11" s="579" t="s">
        <v>208</v>
      </c>
      <c r="I11" s="581" t="s">
        <v>277</v>
      </c>
      <c r="J11" s="582"/>
      <c r="K11" s="582"/>
      <c r="L11" s="582"/>
      <c r="M11" s="583"/>
      <c r="N11" s="266"/>
      <c r="O11" s="517" t="s">
        <v>59</v>
      </c>
      <c r="P11" s="261"/>
      <c r="Q11" s="522">
        <f>SUM('決裁大内訳 '!E7:E39)</f>
        <v>0</v>
      </c>
      <c r="R11" s="523"/>
      <c r="S11" s="256"/>
      <c r="T11" s="518" t="str">
        <f>IF(Q11,Q11/Q38," ")</f>
        <v xml:space="preserve"> </v>
      </c>
      <c r="U11" s="519"/>
    </row>
    <row r="12" spans="1:23" ht="8.25" customHeight="1">
      <c r="A12" s="622"/>
      <c r="B12" s="257"/>
      <c r="C12" s="632"/>
      <c r="D12" s="632"/>
      <c r="E12" s="432"/>
      <c r="F12" s="428"/>
      <c r="G12" s="429"/>
      <c r="H12" s="580"/>
      <c r="I12" s="584"/>
      <c r="J12" s="585"/>
      <c r="K12" s="585"/>
      <c r="L12" s="585"/>
      <c r="M12" s="586"/>
      <c r="N12" s="262"/>
      <c r="O12" s="517"/>
      <c r="P12" s="263"/>
      <c r="Q12" s="522"/>
      <c r="R12" s="523"/>
      <c r="S12" s="256"/>
      <c r="T12" s="518"/>
      <c r="U12" s="520"/>
    </row>
    <row r="13" spans="1:23" ht="8.25" customHeight="1">
      <c r="A13" s="562" t="s">
        <v>8</v>
      </c>
      <c r="B13" s="257"/>
      <c r="C13" s="537"/>
      <c r="D13" s="537"/>
      <c r="E13" s="537"/>
      <c r="F13" s="537"/>
      <c r="G13" s="527"/>
      <c r="H13" s="539" t="s">
        <v>238</v>
      </c>
      <c r="I13" s="549">
        <v>43556</v>
      </c>
      <c r="J13" s="550"/>
      <c r="K13" s="550"/>
      <c r="L13" s="550"/>
      <c r="M13" s="551"/>
      <c r="N13" s="267"/>
      <c r="O13" s="517"/>
      <c r="P13" s="265"/>
      <c r="Q13" s="522"/>
      <c r="R13" s="523"/>
      <c r="S13" s="268"/>
      <c r="T13" s="518"/>
      <c r="U13" s="521"/>
    </row>
    <row r="14" spans="1:23" ht="8.25" customHeight="1">
      <c r="A14" s="563"/>
      <c r="B14" s="257"/>
      <c r="C14" s="538"/>
      <c r="D14" s="538"/>
      <c r="E14" s="538"/>
      <c r="F14" s="538"/>
      <c r="G14" s="529"/>
      <c r="H14" s="540"/>
      <c r="I14" s="552"/>
      <c r="J14" s="553"/>
      <c r="K14" s="553"/>
      <c r="L14" s="553"/>
      <c r="M14" s="554"/>
      <c r="N14" s="269"/>
      <c r="O14" s="547" t="s">
        <v>60</v>
      </c>
      <c r="P14" s="270"/>
      <c r="Q14" s="522">
        <f>'決裁大内訳 '!E41</f>
        <v>8000000</v>
      </c>
      <c r="R14" s="523"/>
      <c r="S14" s="256"/>
      <c r="T14" s="518">
        <f>Q14/Q38</f>
        <v>0.93343009892025475</v>
      </c>
      <c r="U14" s="519"/>
    </row>
    <row r="15" spans="1:23" ht="8.25" customHeight="1">
      <c r="A15" s="563"/>
      <c r="B15" s="257"/>
      <c r="C15" s="537"/>
      <c r="D15" s="537"/>
      <c r="E15" s="537"/>
      <c r="F15" s="537"/>
      <c r="G15" s="527"/>
      <c r="H15" s="539" t="s">
        <v>239</v>
      </c>
      <c r="I15" s="555">
        <v>43586</v>
      </c>
      <c r="J15" s="556"/>
      <c r="K15" s="556"/>
      <c r="L15" s="556"/>
      <c r="M15" s="557"/>
      <c r="N15" s="271"/>
      <c r="O15" s="547"/>
      <c r="P15" s="272"/>
      <c r="Q15" s="522"/>
      <c r="R15" s="523"/>
      <c r="S15" s="256"/>
      <c r="T15" s="518"/>
      <c r="U15" s="520"/>
    </row>
    <row r="16" spans="1:23" ht="8.25" customHeight="1">
      <c r="A16" s="563"/>
      <c r="B16" s="257"/>
      <c r="C16" s="538"/>
      <c r="D16" s="538"/>
      <c r="E16" s="538"/>
      <c r="F16" s="538"/>
      <c r="G16" s="529"/>
      <c r="H16" s="540"/>
      <c r="I16" s="558"/>
      <c r="J16" s="559"/>
      <c r="K16" s="559"/>
      <c r="L16" s="559"/>
      <c r="M16" s="560"/>
      <c r="N16" s="271"/>
      <c r="O16" s="548"/>
      <c r="P16" s="273"/>
      <c r="Q16" s="565"/>
      <c r="R16" s="566"/>
      <c r="S16" s="274"/>
      <c r="T16" s="567"/>
      <c r="U16" s="568"/>
    </row>
    <row r="17" spans="1:21" ht="8.25" customHeight="1">
      <c r="A17" s="563"/>
      <c r="B17" s="257"/>
      <c r="C17" s="537"/>
      <c r="D17" s="537"/>
      <c r="E17" s="537"/>
      <c r="F17" s="537"/>
      <c r="G17" s="527"/>
      <c r="H17" s="539" t="s">
        <v>240</v>
      </c>
      <c r="I17" s="541" t="s">
        <v>278</v>
      </c>
      <c r="J17" s="542"/>
      <c r="K17" s="542"/>
      <c r="L17" s="542"/>
      <c r="M17" s="543"/>
      <c r="N17" s="275"/>
      <c r="O17" s="561" t="s">
        <v>61</v>
      </c>
      <c r="P17" s="276"/>
      <c r="Q17" s="535">
        <f>'決裁大内訳 '!I17</f>
        <v>570540</v>
      </c>
      <c r="R17" s="569"/>
      <c r="S17" s="253"/>
      <c r="T17" s="570">
        <f>Q17/Q38</f>
        <v>6.6569901079745267E-2</v>
      </c>
      <c r="U17" s="571"/>
    </row>
    <row r="18" spans="1:21" ht="8.25" customHeight="1">
      <c r="A18" s="564"/>
      <c r="B18" s="257"/>
      <c r="C18" s="538"/>
      <c r="D18" s="538"/>
      <c r="E18" s="538"/>
      <c r="F18" s="538"/>
      <c r="G18" s="529"/>
      <c r="H18" s="540"/>
      <c r="I18" s="544"/>
      <c r="J18" s="545"/>
      <c r="K18" s="545"/>
      <c r="L18" s="545"/>
      <c r="M18" s="546"/>
      <c r="N18" s="277"/>
      <c r="O18" s="517"/>
      <c r="P18" s="263"/>
      <c r="Q18" s="522"/>
      <c r="R18" s="523"/>
      <c r="S18" s="256"/>
      <c r="T18" s="518"/>
      <c r="U18" s="520"/>
    </row>
    <row r="19" spans="1:21" ht="8.25" customHeight="1">
      <c r="A19" s="562" t="s">
        <v>9</v>
      </c>
      <c r="B19" s="257"/>
      <c r="C19" s="537"/>
      <c r="D19" s="537"/>
      <c r="E19" s="537"/>
      <c r="F19" s="537"/>
      <c r="G19" s="527"/>
      <c r="H19" s="539" t="s">
        <v>241</v>
      </c>
      <c r="I19" s="541" t="s">
        <v>279</v>
      </c>
      <c r="J19" s="542"/>
      <c r="K19" s="542"/>
      <c r="L19" s="542"/>
      <c r="M19" s="543"/>
      <c r="N19" s="278"/>
      <c r="O19" s="517"/>
      <c r="P19" s="265"/>
      <c r="Q19" s="522"/>
      <c r="R19" s="523"/>
      <c r="S19" s="256"/>
      <c r="T19" s="518"/>
      <c r="U19" s="521"/>
    </row>
    <row r="20" spans="1:21" ht="8.25" customHeight="1">
      <c r="A20" s="563"/>
      <c r="B20" s="257"/>
      <c r="C20" s="538"/>
      <c r="D20" s="538"/>
      <c r="E20" s="538"/>
      <c r="F20" s="538"/>
      <c r="G20" s="529"/>
      <c r="H20" s="540"/>
      <c r="I20" s="544"/>
      <c r="J20" s="545"/>
      <c r="K20" s="545"/>
      <c r="L20" s="545"/>
      <c r="M20" s="546"/>
      <c r="N20" s="279"/>
      <c r="O20" s="516" t="s">
        <v>62</v>
      </c>
      <c r="P20" s="261"/>
      <c r="Q20" s="522">
        <v>0</v>
      </c>
      <c r="R20" s="523"/>
      <c r="S20" s="256"/>
      <c r="T20" s="518">
        <f>IF(Q38,Q20/Q38," ")</f>
        <v>0</v>
      </c>
      <c r="U20" s="519"/>
    </row>
    <row r="21" spans="1:21" ht="8.25" customHeight="1">
      <c r="A21" s="563"/>
      <c r="B21" s="257"/>
      <c r="C21" s="537"/>
      <c r="D21" s="537"/>
      <c r="E21" s="537"/>
      <c r="F21" s="537"/>
      <c r="G21" s="527"/>
      <c r="H21" s="539" t="s">
        <v>244</v>
      </c>
      <c r="I21" s="541" t="s">
        <v>280</v>
      </c>
      <c r="J21" s="542"/>
      <c r="K21" s="542"/>
      <c r="L21" s="542"/>
      <c r="M21" s="543"/>
      <c r="N21" s="277"/>
      <c r="O21" s="517"/>
      <c r="P21" s="263"/>
      <c r="Q21" s="522"/>
      <c r="R21" s="523"/>
      <c r="S21" s="256"/>
      <c r="T21" s="518"/>
      <c r="U21" s="520"/>
    </row>
    <row r="22" spans="1:21" ht="8.25" customHeight="1">
      <c r="A22" s="563"/>
      <c r="B22" s="257"/>
      <c r="C22" s="538"/>
      <c r="D22" s="538"/>
      <c r="E22" s="538"/>
      <c r="F22" s="538"/>
      <c r="G22" s="529"/>
      <c r="H22" s="540"/>
      <c r="I22" s="544"/>
      <c r="J22" s="545"/>
      <c r="K22" s="545"/>
      <c r="L22" s="545"/>
      <c r="M22" s="546"/>
      <c r="N22" s="278"/>
      <c r="O22" s="517"/>
      <c r="P22" s="265"/>
      <c r="Q22" s="522"/>
      <c r="R22" s="523"/>
      <c r="S22" s="256"/>
      <c r="T22" s="518"/>
      <c r="U22" s="521"/>
    </row>
    <row r="23" spans="1:21" ht="8.25" customHeight="1">
      <c r="A23" s="563"/>
      <c r="B23" s="257"/>
      <c r="C23" s="537"/>
      <c r="D23" s="537"/>
      <c r="E23" s="537"/>
      <c r="F23" s="537"/>
      <c r="G23" s="527"/>
      <c r="H23" s="574" t="s">
        <v>243</v>
      </c>
      <c r="I23" s="524" t="s">
        <v>279</v>
      </c>
      <c r="J23" s="525"/>
      <c r="K23" s="525"/>
      <c r="L23" s="525"/>
      <c r="M23" s="526"/>
      <c r="N23" s="279"/>
      <c r="O23" s="516" t="s">
        <v>214</v>
      </c>
      <c r="P23" s="261"/>
      <c r="Q23" s="522">
        <v>0</v>
      </c>
      <c r="R23" s="523"/>
      <c r="S23" s="256"/>
      <c r="T23" s="518">
        <f>IF(Q38,Q23/Q38," ")</f>
        <v>0</v>
      </c>
      <c r="U23" s="519"/>
    </row>
    <row r="24" spans="1:21" ht="8.25" customHeight="1">
      <c r="A24" s="563"/>
      <c r="B24" s="257"/>
      <c r="C24" s="538"/>
      <c r="D24" s="538"/>
      <c r="E24" s="538"/>
      <c r="F24" s="538"/>
      <c r="G24" s="529"/>
      <c r="H24" s="574"/>
      <c r="I24" s="524"/>
      <c r="J24" s="525"/>
      <c r="K24" s="525"/>
      <c r="L24" s="525"/>
      <c r="M24" s="526"/>
      <c r="N24" s="277"/>
      <c r="O24" s="517"/>
      <c r="P24" s="263"/>
      <c r="Q24" s="522"/>
      <c r="R24" s="523"/>
      <c r="S24" s="256"/>
      <c r="T24" s="518"/>
      <c r="U24" s="520"/>
    </row>
    <row r="25" spans="1:21" ht="8.25" customHeight="1">
      <c r="A25" s="563"/>
      <c r="B25" s="257"/>
      <c r="C25" s="527"/>
      <c r="D25" s="528"/>
      <c r="E25" s="528"/>
      <c r="F25" s="528"/>
      <c r="G25" s="528"/>
      <c r="H25" s="574" t="s">
        <v>242</v>
      </c>
      <c r="I25" s="575" t="s">
        <v>274</v>
      </c>
      <c r="J25" s="575"/>
      <c r="K25" s="575"/>
      <c r="L25" s="575"/>
      <c r="M25" s="576"/>
      <c r="N25" s="278"/>
      <c r="O25" s="517"/>
      <c r="P25" s="265"/>
      <c r="Q25" s="522"/>
      <c r="R25" s="523"/>
      <c r="S25" s="256"/>
      <c r="T25" s="518"/>
      <c r="U25" s="521"/>
    </row>
    <row r="26" spans="1:21" ht="8.25" customHeight="1">
      <c r="A26" s="564"/>
      <c r="B26" s="257"/>
      <c r="C26" s="529"/>
      <c r="D26" s="530"/>
      <c r="E26" s="530"/>
      <c r="F26" s="530"/>
      <c r="G26" s="530"/>
      <c r="H26" s="574"/>
      <c r="I26" s="577"/>
      <c r="J26" s="577"/>
      <c r="K26" s="577"/>
      <c r="L26" s="577"/>
      <c r="M26" s="578"/>
      <c r="N26" s="279"/>
      <c r="O26" s="516"/>
      <c r="P26" s="261"/>
      <c r="Q26" s="531"/>
      <c r="R26" s="532"/>
      <c r="S26" s="280"/>
      <c r="T26" s="518">
        <f>IF(Q38,Q26/Q38," ")</f>
        <v>0</v>
      </c>
      <c r="U26" s="519"/>
    </row>
    <row r="27" spans="1:21" ht="8.25" customHeight="1">
      <c r="A27" s="562" t="s">
        <v>16</v>
      </c>
      <c r="B27" s="257"/>
      <c r="C27" s="633" t="s">
        <v>10</v>
      </c>
      <c r="D27" s="635"/>
      <c r="E27" s="636"/>
      <c r="F27" s="636"/>
      <c r="G27" s="636"/>
      <c r="H27" s="636"/>
      <c r="I27" s="639" t="s">
        <v>63</v>
      </c>
      <c r="J27" s="641" t="s">
        <v>30</v>
      </c>
      <c r="K27" s="642"/>
      <c r="L27" s="643"/>
      <c r="M27" s="647" t="s">
        <v>64</v>
      </c>
      <c r="N27" s="277"/>
      <c r="O27" s="517"/>
      <c r="P27" s="263"/>
      <c r="Q27" s="533"/>
      <c r="R27" s="534"/>
      <c r="S27" s="280"/>
      <c r="T27" s="518"/>
      <c r="U27" s="520"/>
    </row>
    <row r="28" spans="1:21" ht="8.25" customHeight="1">
      <c r="A28" s="563"/>
      <c r="B28" s="257"/>
      <c r="C28" s="634"/>
      <c r="D28" s="637"/>
      <c r="E28" s="638"/>
      <c r="F28" s="638"/>
      <c r="G28" s="638"/>
      <c r="H28" s="638"/>
      <c r="I28" s="640"/>
      <c r="J28" s="644"/>
      <c r="K28" s="645"/>
      <c r="L28" s="646"/>
      <c r="M28" s="648"/>
      <c r="N28" s="278"/>
      <c r="O28" s="517"/>
      <c r="P28" s="265"/>
      <c r="Q28" s="535"/>
      <c r="R28" s="536"/>
      <c r="S28" s="280"/>
      <c r="T28" s="518"/>
      <c r="U28" s="521"/>
    </row>
    <row r="29" spans="1:21" ht="8.25" customHeight="1">
      <c r="A29" s="563"/>
      <c r="B29" s="257"/>
      <c r="C29" s="633" t="s">
        <v>11</v>
      </c>
      <c r="D29" s="649"/>
      <c r="E29" s="678" t="s">
        <v>199</v>
      </c>
      <c r="F29" s="572">
        <f>D29/3.3124</f>
        <v>0</v>
      </c>
      <c r="G29" s="672" t="s">
        <v>210</v>
      </c>
      <c r="H29" s="653"/>
      <c r="I29" s="655"/>
      <c r="J29" s="657"/>
      <c r="K29" s="658"/>
      <c r="L29" s="659"/>
      <c r="M29" s="663"/>
      <c r="N29" s="279"/>
      <c r="O29" s="516"/>
      <c r="P29" s="261"/>
      <c r="Q29" s="677"/>
      <c r="R29" s="677"/>
      <c r="S29" s="281"/>
      <c r="T29" s="518"/>
      <c r="U29" s="519"/>
    </row>
    <row r="30" spans="1:21" ht="8.25" customHeight="1">
      <c r="A30" s="563"/>
      <c r="B30" s="257"/>
      <c r="C30" s="634"/>
      <c r="D30" s="650"/>
      <c r="E30" s="679"/>
      <c r="F30" s="573"/>
      <c r="G30" s="673"/>
      <c r="H30" s="654"/>
      <c r="I30" s="656"/>
      <c r="J30" s="660"/>
      <c r="K30" s="661"/>
      <c r="L30" s="662"/>
      <c r="M30" s="652"/>
      <c r="N30" s="277"/>
      <c r="O30" s="517"/>
      <c r="P30" s="263"/>
      <c r="Q30" s="677"/>
      <c r="R30" s="677"/>
      <c r="S30" s="281"/>
      <c r="T30" s="518"/>
      <c r="U30" s="520"/>
    </row>
    <row r="31" spans="1:21" ht="8.25" customHeight="1">
      <c r="A31" s="563"/>
      <c r="B31" s="257"/>
      <c r="C31" s="633" t="s">
        <v>12</v>
      </c>
      <c r="D31" s="649"/>
      <c r="E31" s="678" t="s">
        <v>199</v>
      </c>
      <c r="F31" s="572">
        <f t="shared" ref="F31" si="0">D31/3.3124</f>
        <v>0</v>
      </c>
      <c r="G31" s="672" t="s">
        <v>210</v>
      </c>
      <c r="H31" s="653"/>
      <c r="I31" s="670" t="s">
        <v>2</v>
      </c>
      <c r="J31" s="674">
        <f>見積書大内訳!G8</f>
        <v>4349000</v>
      </c>
      <c r="K31" s="675"/>
      <c r="L31" s="676"/>
      <c r="M31" s="651"/>
      <c r="N31" s="278"/>
      <c r="O31" s="517"/>
      <c r="P31" s="265"/>
      <c r="Q31" s="677"/>
      <c r="R31" s="677"/>
      <c r="S31" s="281"/>
      <c r="T31" s="518"/>
      <c r="U31" s="521"/>
    </row>
    <row r="32" spans="1:21" ht="8.25" customHeight="1">
      <c r="A32" s="563"/>
      <c r="B32" s="257"/>
      <c r="C32" s="634"/>
      <c r="D32" s="650"/>
      <c r="E32" s="679"/>
      <c r="F32" s="573"/>
      <c r="G32" s="673"/>
      <c r="H32" s="654"/>
      <c r="I32" s="671"/>
      <c r="J32" s="660"/>
      <c r="K32" s="661"/>
      <c r="L32" s="662"/>
      <c r="M32" s="652"/>
      <c r="N32" s="279"/>
      <c r="O32" s="516"/>
      <c r="P32" s="261"/>
      <c r="Q32" s="677"/>
      <c r="R32" s="677"/>
      <c r="S32" s="282"/>
      <c r="T32" s="518"/>
      <c r="U32" s="519"/>
    </row>
    <row r="33" spans="1:23" ht="8.25" customHeight="1">
      <c r="A33" s="563"/>
      <c r="B33" s="257"/>
      <c r="C33" s="633" t="s">
        <v>13</v>
      </c>
      <c r="D33" s="649"/>
      <c r="E33" s="678" t="s">
        <v>199</v>
      </c>
      <c r="F33" s="572">
        <f t="shared" ref="F33" si="1">D33/3.3124</f>
        <v>0</v>
      </c>
      <c r="G33" s="672" t="s">
        <v>210</v>
      </c>
      <c r="H33" s="653"/>
      <c r="I33" s="670"/>
      <c r="J33" s="674"/>
      <c r="K33" s="675"/>
      <c r="L33" s="676"/>
      <c r="M33" s="666"/>
      <c r="N33" s="277"/>
      <c r="O33" s="517"/>
      <c r="P33" s="263"/>
      <c r="Q33" s="677"/>
      <c r="R33" s="677"/>
      <c r="S33" s="282"/>
      <c r="T33" s="518"/>
      <c r="U33" s="520"/>
    </row>
    <row r="34" spans="1:23" ht="8.25" customHeight="1">
      <c r="A34" s="563"/>
      <c r="B34" s="257"/>
      <c r="C34" s="634"/>
      <c r="D34" s="650"/>
      <c r="E34" s="679"/>
      <c r="F34" s="573"/>
      <c r="G34" s="673"/>
      <c r="H34" s="654"/>
      <c r="I34" s="671"/>
      <c r="J34" s="660"/>
      <c r="K34" s="661"/>
      <c r="L34" s="662"/>
      <c r="M34" s="667"/>
      <c r="N34" s="278"/>
      <c r="O34" s="517"/>
      <c r="P34" s="265"/>
      <c r="Q34" s="677"/>
      <c r="R34" s="677"/>
      <c r="S34" s="282"/>
      <c r="T34" s="518"/>
      <c r="U34" s="521"/>
    </row>
    <row r="35" spans="1:23" ht="8.25" customHeight="1">
      <c r="A35" s="563"/>
      <c r="B35" s="257"/>
      <c r="C35" s="633" t="s">
        <v>15</v>
      </c>
      <c r="D35" s="649"/>
      <c r="E35" s="678" t="s">
        <v>199</v>
      </c>
      <c r="F35" s="572">
        <f t="shared" ref="F35" si="2">D35/3.3124</f>
        <v>0</v>
      </c>
      <c r="G35" s="672" t="s">
        <v>210</v>
      </c>
      <c r="H35" s="664">
        <f>IF($D$33=0,0,D35/D33)</f>
        <v>0</v>
      </c>
      <c r="I35" s="670" t="s">
        <v>61</v>
      </c>
      <c r="J35" s="674">
        <f>見積書大内訳!G9</f>
        <v>347000</v>
      </c>
      <c r="K35" s="675"/>
      <c r="L35" s="676"/>
      <c r="M35" s="651">
        <v>0.08</v>
      </c>
      <c r="N35" s="279"/>
      <c r="O35" s="516"/>
      <c r="P35" s="261"/>
      <c r="Q35" s="677"/>
      <c r="R35" s="677"/>
      <c r="S35" s="282"/>
      <c r="T35" s="518"/>
      <c r="U35" s="519"/>
    </row>
    <row r="36" spans="1:23" ht="8.25" customHeight="1">
      <c r="A36" s="563"/>
      <c r="B36" s="257"/>
      <c r="C36" s="634"/>
      <c r="D36" s="650"/>
      <c r="E36" s="679"/>
      <c r="F36" s="573"/>
      <c r="G36" s="673"/>
      <c r="H36" s="665"/>
      <c r="I36" s="671"/>
      <c r="J36" s="660"/>
      <c r="K36" s="661"/>
      <c r="L36" s="662"/>
      <c r="M36" s="652"/>
      <c r="N36" s="277"/>
      <c r="O36" s="517"/>
      <c r="P36" s="263"/>
      <c r="Q36" s="677"/>
      <c r="R36" s="677"/>
      <c r="S36" s="282"/>
      <c r="T36" s="518"/>
      <c r="U36" s="520"/>
    </row>
    <row r="37" spans="1:23" ht="8.25" customHeight="1">
      <c r="A37" s="563"/>
      <c r="B37" s="257"/>
      <c r="C37" s="683" t="s">
        <v>31</v>
      </c>
      <c r="D37" s="684"/>
      <c r="E37" s="684"/>
      <c r="F37" s="684"/>
      <c r="G37" s="684"/>
      <c r="H37" s="684"/>
      <c r="I37" s="670"/>
      <c r="J37" s="674"/>
      <c r="K37" s="675"/>
      <c r="L37" s="676"/>
      <c r="M37" s="666"/>
      <c r="N37" s="278"/>
      <c r="O37" s="517"/>
      <c r="P37" s="265"/>
      <c r="Q37" s="677"/>
      <c r="R37" s="677"/>
      <c r="S37" s="282"/>
      <c r="T37" s="518"/>
      <c r="U37" s="520"/>
    </row>
    <row r="38" spans="1:23" ht="8.25" customHeight="1">
      <c r="A38" s="563"/>
      <c r="B38" s="257"/>
      <c r="C38" s="685"/>
      <c r="D38" s="686"/>
      <c r="E38" s="686"/>
      <c r="F38" s="686"/>
      <c r="G38" s="686"/>
      <c r="H38" s="686"/>
      <c r="I38" s="671"/>
      <c r="J38" s="660"/>
      <c r="K38" s="661"/>
      <c r="L38" s="662"/>
      <c r="M38" s="667"/>
      <c r="N38" s="283"/>
      <c r="O38" s="687" t="s">
        <v>14</v>
      </c>
      <c r="P38" s="270"/>
      <c r="Q38" s="565">
        <f>SUM(Q14:R37)</f>
        <v>8570540</v>
      </c>
      <c r="R38" s="680"/>
      <c r="S38" s="281"/>
      <c r="T38" s="518"/>
      <c r="U38" s="519"/>
    </row>
    <row r="39" spans="1:23" ht="8.25" customHeight="1">
      <c r="A39" s="563"/>
      <c r="B39" s="257"/>
      <c r="C39" s="668" t="s">
        <v>282</v>
      </c>
      <c r="D39" s="668"/>
      <c r="E39" s="668"/>
      <c r="F39" s="668"/>
      <c r="G39" s="668"/>
      <c r="H39" s="668"/>
      <c r="I39" s="670" t="s">
        <v>96</v>
      </c>
      <c r="J39" s="674">
        <f>見積書大内訳!G10</f>
        <v>399000</v>
      </c>
      <c r="K39" s="675"/>
      <c r="L39" s="676"/>
      <c r="M39" s="651">
        <v>8.5000000000000006E-2</v>
      </c>
      <c r="N39" s="284"/>
      <c r="O39" s="547"/>
      <c r="P39" s="272"/>
      <c r="Q39" s="681"/>
      <c r="R39" s="682"/>
      <c r="S39" s="281"/>
      <c r="T39" s="518"/>
      <c r="U39" s="520"/>
    </row>
    <row r="40" spans="1:23" ht="8.25" customHeight="1">
      <c r="A40" s="563"/>
      <c r="B40" s="257"/>
      <c r="C40" s="669"/>
      <c r="D40" s="669"/>
      <c r="E40" s="669"/>
      <c r="F40" s="669"/>
      <c r="G40" s="669"/>
      <c r="H40" s="669"/>
      <c r="I40" s="671"/>
      <c r="J40" s="660"/>
      <c r="K40" s="661"/>
      <c r="L40" s="662"/>
      <c r="M40" s="652"/>
      <c r="N40" s="284"/>
      <c r="O40" s="548"/>
      <c r="P40" s="272"/>
      <c r="Q40" s="681"/>
      <c r="R40" s="682"/>
      <c r="S40" s="285"/>
      <c r="T40" s="567"/>
      <c r="U40" s="568"/>
    </row>
    <row r="41" spans="1:23" ht="8.25" customHeight="1">
      <c r="A41" s="563"/>
      <c r="B41" s="257"/>
      <c r="C41" s="668" t="s">
        <v>283</v>
      </c>
      <c r="D41" s="668"/>
      <c r="E41" s="668"/>
      <c r="F41" s="668"/>
      <c r="G41" s="668"/>
      <c r="H41" s="668"/>
      <c r="I41" s="670"/>
      <c r="J41" s="708"/>
      <c r="K41" s="709"/>
      <c r="L41" s="710"/>
      <c r="M41" s="651"/>
      <c r="N41" s="275"/>
      <c r="O41" s="561" t="s">
        <v>17</v>
      </c>
      <c r="P41" s="276"/>
      <c r="Q41" s="688">
        <f>ROUNDDOWN(Q38*0.085/1000,0)*1000</f>
        <v>728000</v>
      </c>
      <c r="R41" s="689"/>
      <c r="S41" s="286"/>
      <c r="T41" s="623">
        <v>8.5000000000000006E-2</v>
      </c>
      <c r="U41" s="520"/>
    </row>
    <row r="42" spans="1:23" ht="8.25" customHeight="1">
      <c r="A42" s="563"/>
      <c r="B42" s="257"/>
      <c r="C42" s="669"/>
      <c r="D42" s="669"/>
      <c r="E42" s="669"/>
      <c r="F42" s="669"/>
      <c r="G42" s="669"/>
      <c r="H42" s="669"/>
      <c r="I42" s="671"/>
      <c r="J42" s="711"/>
      <c r="K42" s="712"/>
      <c r="L42" s="713"/>
      <c r="M42" s="652"/>
      <c r="N42" s="277"/>
      <c r="O42" s="517"/>
      <c r="P42" s="263"/>
      <c r="Q42" s="690"/>
      <c r="R42" s="691"/>
      <c r="S42" s="281"/>
      <c r="T42" s="518"/>
      <c r="U42" s="520"/>
      <c r="W42" s="30"/>
    </row>
    <row r="43" spans="1:23" ht="8.25" customHeight="1">
      <c r="A43" s="563"/>
      <c r="B43" s="257"/>
      <c r="C43" s="668" t="s">
        <v>284</v>
      </c>
      <c r="D43" s="668"/>
      <c r="E43" s="668"/>
      <c r="F43" s="668"/>
      <c r="G43" s="668"/>
      <c r="H43" s="668"/>
      <c r="I43" s="694"/>
      <c r="J43" s="674"/>
      <c r="K43" s="675"/>
      <c r="L43" s="676"/>
      <c r="M43" s="651"/>
      <c r="N43" s="278"/>
      <c r="O43" s="517"/>
      <c r="P43" s="265"/>
      <c r="Q43" s="692"/>
      <c r="R43" s="693"/>
      <c r="S43" s="281"/>
      <c r="T43" s="518"/>
      <c r="U43" s="521"/>
    </row>
    <row r="44" spans="1:23" ht="8.25" customHeight="1">
      <c r="A44" s="563"/>
      <c r="B44" s="257"/>
      <c r="C44" s="669"/>
      <c r="D44" s="669"/>
      <c r="E44" s="669"/>
      <c r="F44" s="669"/>
      <c r="G44" s="669"/>
      <c r="H44" s="669"/>
      <c r="I44" s="695"/>
      <c r="J44" s="696"/>
      <c r="K44" s="697"/>
      <c r="L44" s="698"/>
      <c r="M44" s="699"/>
      <c r="N44" s="279"/>
      <c r="O44" s="516" t="s">
        <v>106</v>
      </c>
      <c r="P44" s="261"/>
      <c r="Q44" s="565">
        <v>0</v>
      </c>
      <c r="R44" s="680"/>
      <c r="S44" s="281"/>
      <c r="T44" s="701"/>
      <c r="U44" s="519"/>
    </row>
    <row r="45" spans="1:23" ht="8.25" customHeight="1">
      <c r="A45" s="563"/>
      <c r="B45" s="257"/>
      <c r="C45" s="668"/>
      <c r="D45" s="668"/>
      <c r="E45" s="668"/>
      <c r="F45" s="668"/>
      <c r="G45" s="668"/>
      <c r="H45" s="668"/>
      <c r="I45" s="703" t="s">
        <v>18</v>
      </c>
      <c r="J45" s="704">
        <f>見積書大内訳!G13</f>
        <v>5095000</v>
      </c>
      <c r="K45" s="705"/>
      <c r="L45" s="706"/>
      <c r="M45" s="707"/>
      <c r="N45" s="277"/>
      <c r="O45" s="517"/>
      <c r="P45" s="263"/>
      <c r="Q45" s="681"/>
      <c r="R45" s="682"/>
      <c r="S45" s="281"/>
      <c r="T45" s="702"/>
      <c r="U45" s="520"/>
    </row>
    <row r="46" spans="1:23" ht="8.25" customHeight="1">
      <c r="A46" s="563"/>
      <c r="B46" s="257"/>
      <c r="C46" s="669"/>
      <c r="D46" s="669"/>
      <c r="E46" s="669"/>
      <c r="F46" s="669"/>
      <c r="G46" s="669"/>
      <c r="H46" s="669"/>
      <c r="I46" s="671"/>
      <c r="J46" s="660"/>
      <c r="K46" s="661"/>
      <c r="L46" s="662"/>
      <c r="M46" s="652"/>
      <c r="N46" s="278"/>
      <c r="O46" s="517"/>
      <c r="P46" s="265"/>
      <c r="Q46" s="629"/>
      <c r="R46" s="700"/>
      <c r="S46" s="281"/>
      <c r="T46" s="702"/>
      <c r="U46" s="521"/>
    </row>
    <row r="47" spans="1:23" ht="8.25" customHeight="1">
      <c r="A47" s="563"/>
      <c r="B47" s="257"/>
      <c r="C47" s="668"/>
      <c r="D47" s="668"/>
      <c r="E47" s="668"/>
      <c r="F47" s="668"/>
      <c r="G47" s="668"/>
      <c r="H47" s="668"/>
      <c r="I47" s="670"/>
      <c r="J47" s="674"/>
      <c r="K47" s="675"/>
      <c r="L47" s="676"/>
      <c r="M47" s="651"/>
      <c r="N47" s="279"/>
      <c r="O47" s="516"/>
      <c r="P47" s="261"/>
      <c r="Q47" s="677"/>
      <c r="R47" s="677"/>
      <c r="S47" s="281"/>
      <c r="T47" s="702"/>
      <c r="U47" s="519"/>
    </row>
    <row r="48" spans="1:23" ht="8.25" customHeight="1">
      <c r="A48" s="563"/>
      <c r="B48" s="257"/>
      <c r="C48" s="669"/>
      <c r="D48" s="669"/>
      <c r="E48" s="669"/>
      <c r="F48" s="669"/>
      <c r="G48" s="669"/>
      <c r="H48" s="669"/>
      <c r="I48" s="671"/>
      <c r="J48" s="660"/>
      <c r="K48" s="661"/>
      <c r="L48" s="662"/>
      <c r="M48" s="652"/>
      <c r="N48" s="277"/>
      <c r="O48" s="517"/>
      <c r="P48" s="263"/>
      <c r="Q48" s="677"/>
      <c r="R48" s="677"/>
      <c r="S48" s="281"/>
      <c r="T48" s="702"/>
      <c r="U48" s="520"/>
    </row>
    <row r="49" spans="1:21" ht="8.25" customHeight="1">
      <c r="A49" s="563"/>
      <c r="B49" s="257"/>
      <c r="C49" s="668"/>
      <c r="D49" s="668"/>
      <c r="E49" s="668"/>
      <c r="F49" s="668"/>
      <c r="G49" s="668"/>
      <c r="H49" s="668"/>
      <c r="I49" s="670" t="s">
        <v>97</v>
      </c>
      <c r="J49" s="716">
        <f>I15</f>
        <v>43586</v>
      </c>
      <c r="K49" s="717"/>
      <c r="L49" s="718"/>
      <c r="M49" s="651"/>
      <c r="N49" s="278"/>
      <c r="O49" s="517"/>
      <c r="P49" s="265"/>
      <c r="Q49" s="677"/>
      <c r="R49" s="677"/>
      <c r="S49" s="281"/>
      <c r="T49" s="702"/>
      <c r="U49" s="521"/>
    </row>
    <row r="50" spans="1:21" ht="8.25" customHeight="1">
      <c r="A50" s="563"/>
      <c r="B50" s="287"/>
      <c r="C50" s="714"/>
      <c r="D50" s="714"/>
      <c r="E50" s="714"/>
      <c r="F50" s="714"/>
      <c r="G50" s="714"/>
      <c r="H50" s="714"/>
      <c r="I50" s="715"/>
      <c r="J50" s="719"/>
      <c r="K50" s="720"/>
      <c r="L50" s="721"/>
      <c r="M50" s="699"/>
      <c r="N50" s="283"/>
      <c r="O50" s="687" t="s">
        <v>18</v>
      </c>
      <c r="P50" s="270"/>
      <c r="Q50" s="677">
        <f>SUM(Q38:R49)</f>
        <v>9298540</v>
      </c>
      <c r="R50" s="677"/>
      <c r="S50" s="281"/>
      <c r="T50" s="723"/>
      <c r="U50" s="519"/>
    </row>
    <row r="51" spans="1:21" ht="8.25" customHeight="1">
      <c r="A51" s="794" t="s">
        <v>209</v>
      </c>
      <c r="B51" s="288"/>
      <c r="C51" s="725" t="s">
        <v>288</v>
      </c>
      <c r="D51" s="728" t="s">
        <v>65</v>
      </c>
      <c r="E51" s="730" t="s">
        <v>245</v>
      </c>
      <c r="F51" s="730"/>
      <c r="G51" s="730"/>
      <c r="H51" s="799" t="s">
        <v>19</v>
      </c>
      <c r="I51" s="730" t="s">
        <v>248</v>
      </c>
      <c r="J51" s="800"/>
      <c r="K51" s="738" t="s">
        <v>20</v>
      </c>
      <c r="L51" s="740">
        <f>$I$13</f>
        <v>43556</v>
      </c>
      <c r="M51" s="741"/>
      <c r="N51" s="284"/>
      <c r="O51" s="547"/>
      <c r="P51" s="272"/>
      <c r="Q51" s="677"/>
      <c r="R51" s="677"/>
      <c r="S51" s="281"/>
      <c r="T51" s="723"/>
      <c r="U51" s="520"/>
    </row>
    <row r="52" spans="1:21" ht="8.25" customHeight="1">
      <c r="A52" s="795"/>
      <c r="B52" s="241"/>
      <c r="C52" s="726"/>
      <c r="D52" s="729"/>
      <c r="E52" s="731"/>
      <c r="F52" s="731"/>
      <c r="G52" s="731"/>
      <c r="H52" s="744"/>
      <c r="I52" s="731"/>
      <c r="J52" s="745"/>
      <c r="K52" s="739"/>
      <c r="L52" s="742"/>
      <c r="M52" s="743"/>
      <c r="N52" s="284"/>
      <c r="O52" s="548"/>
      <c r="P52" s="272"/>
      <c r="Q52" s="722"/>
      <c r="R52" s="722"/>
      <c r="S52" s="285"/>
      <c r="T52" s="724"/>
      <c r="U52" s="568"/>
    </row>
    <row r="53" spans="1:21" ht="8.25" customHeight="1">
      <c r="A53" s="795"/>
      <c r="B53" s="241"/>
      <c r="C53" s="726"/>
      <c r="D53" s="729" t="s">
        <v>66</v>
      </c>
      <c r="E53" s="731" t="s">
        <v>246</v>
      </c>
      <c r="F53" s="731"/>
      <c r="G53" s="731"/>
      <c r="H53" s="744" t="s">
        <v>21</v>
      </c>
      <c r="I53" s="731" t="s">
        <v>248</v>
      </c>
      <c r="J53" s="745"/>
      <c r="K53" s="739" t="s">
        <v>22</v>
      </c>
      <c r="L53" s="746"/>
      <c r="M53" s="747"/>
      <c r="N53" s="275"/>
      <c r="O53" s="561" t="s">
        <v>215</v>
      </c>
      <c r="P53" s="276"/>
      <c r="Q53" s="737"/>
      <c r="R53" s="737"/>
      <c r="S53" s="289"/>
      <c r="T53" s="623" t="str">
        <f>IF(Q56,Q53/Q50," ")</f>
        <v xml:space="preserve"> </v>
      </c>
      <c r="U53" s="571"/>
    </row>
    <row r="54" spans="1:21" ht="8.25" customHeight="1">
      <c r="A54" s="796"/>
      <c r="B54" s="241"/>
      <c r="C54" s="726"/>
      <c r="D54" s="729"/>
      <c r="E54" s="731"/>
      <c r="F54" s="731"/>
      <c r="G54" s="731"/>
      <c r="H54" s="744"/>
      <c r="I54" s="731"/>
      <c r="J54" s="745"/>
      <c r="K54" s="739"/>
      <c r="L54" s="748"/>
      <c r="M54" s="749"/>
      <c r="N54" s="277"/>
      <c r="O54" s="517"/>
      <c r="P54" s="263"/>
      <c r="Q54" s="677"/>
      <c r="R54" s="677"/>
      <c r="S54" s="281"/>
      <c r="T54" s="518"/>
      <c r="U54" s="520"/>
    </row>
    <row r="55" spans="1:21" ht="8.25" customHeight="1">
      <c r="A55" s="796"/>
      <c r="B55" s="241"/>
      <c r="C55" s="726"/>
      <c r="D55" s="754" t="s">
        <v>67</v>
      </c>
      <c r="E55" s="755"/>
      <c r="F55" s="731" t="s">
        <v>245</v>
      </c>
      <c r="G55" s="753"/>
      <c r="H55" s="798" t="s">
        <v>23</v>
      </c>
      <c r="I55" s="798"/>
      <c r="J55" s="798"/>
      <c r="K55" s="739" t="s">
        <v>24</v>
      </c>
      <c r="L55" s="748"/>
      <c r="M55" s="749"/>
      <c r="N55" s="277"/>
      <c r="O55" s="736"/>
      <c r="P55" s="263"/>
      <c r="Q55" s="677"/>
      <c r="R55" s="677"/>
      <c r="S55" s="281"/>
      <c r="T55" s="518"/>
      <c r="U55" s="521"/>
    </row>
    <row r="56" spans="1:21" ht="8.25" customHeight="1">
      <c r="A56" s="796"/>
      <c r="B56" s="241"/>
      <c r="C56" s="726"/>
      <c r="D56" s="754"/>
      <c r="E56" s="755"/>
      <c r="F56" s="753"/>
      <c r="G56" s="753"/>
      <c r="H56" s="798"/>
      <c r="I56" s="798"/>
      <c r="J56" s="798"/>
      <c r="K56" s="739"/>
      <c r="L56" s="748"/>
      <c r="M56" s="749"/>
      <c r="N56" s="279"/>
      <c r="O56" s="517" t="s">
        <v>216</v>
      </c>
      <c r="P56" s="261"/>
      <c r="Q56" s="677"/>
      <c r="R56" s="677"/>
      <c r="S56" s="281"/>
      <c r="T56" s="733"/>
      <c r="U56" s="519"/>
    </row>
    <row r="57" spans="1:21" ht="8.25" customHeight="1" thickBot="1">
      <c r="A57" s="796"/>
      <c r="B57" s="291"/>
      <c r="C57" s="726"/>
      <c r="D57" s="729" t="s">
        <v>68</v>
      </c>
      <c r="E57" s="731" t="s">
        <v>247</v>
      </c>
      <c r="F57" s="753"/>
      <c r="G57" s="753"/>
      <c r="H57" s="407"/>
      <c r="I57" s="407"/>
      <c r="J57" s="407"/>
      <c r="K57" s="739" t="s">
        <v>25</v>
      </c>
      <c r="L57" s="748"/>
      <c r="M57" s="749"/>
      <c r="N57" s="277"/>
      <c r="O57" s="517"/>
      <c r="P57" s="263"/>
      <c r="Q57" s="677"/>
      <c r="R57" s="677"/>
      <c r="S57" s="281"/>
      <c r="T57" s="723"/>
      <c r="U57" s="520"/>
    </row>
    <row r="58" spans="1:21" ht="8.25" customHeight="1" thickTop="1" thickBot="1">
      <c r="A58" s="797"/>
      <c r="B58" s="232"/>
      <c r="C58" s="727"/>
      <c r="D58" s="732"/>
      <c r="E58" s="756"/>
      <c r="F58" s="756"/>
      <c r="G58" s="756"/>
      <c r="H58" s="408"/>
      <c r="I58" s="408"/>
      <c r="J58" s="408"/>
      <c r="K58" s="752"/>
      <c r="L58" s="750"/>
      <c r="M58" s="751"/>
      <c r="N58" s="277"/>
      <c r="O58" s="517"/>
      <c r="P58" s="265"/>
      <c r="Q58" s="757"/>
      <c r="R58" s="757"/>
      <c r="S58" s="292"/>
      <c r="T58" s="734"/>
      <c r="U58" s="735"/>
    </row>
    <row r="59" spans="1:21" ht="8.25" customHeight="1">
      <c r="A59" s="777" t="s">
        <v>94</v>
      </c>
      <c r="B59" s="778"/>
      <c r="C59" s="778"/>
      <c r="D59" s="779"/>
      <c r="E59" s="764" t="s">
        <v>95</v>
      </c>
      <c r="F59" s="765"/>
      <c r="G59" s="765"/>
      <c r="H59" s="765"/>
      <c r="I59" s="766"/>
      <c r="J59" s="775" t="s">
        <v>69</v>
      </c>
      <c r="K59" s="748"/>
      <c r="L59" s="748"/>
      <c r="M59" s="748"/>
      <c r="N59" s="294"/>
      <c r="O59" s="770" t="s">
        <v>14</v>
      </c>
      <c r="P59" s="295"/>
      <c r="Q59" s="789">
        <f>Q38</f>
        <v>8570540</v>
      </c>
      <c r="R59" s="790"/>
      <c r="S59" s="296"/>
      <c r="T59" s="791"/>
      <c r="U59" s="793"/>
    </row>
    <row r="60" spans="1:21" ht="8.25" customHeight="1">
      <c r="A60" s="780"/>
      <c r="B60" s="781"/>
      <c r="C60" s="781"/>
      <c r="D60" s="782"/>
      <c r="E60" s="767"/>
      <c r="F60" s="768"/>
      <c r="G60" s="768"/>
      <c r="H60" s="768"/>
      <c r="I60" s="769"/>
      <c r="J60" s="776"/>
      <c r="K60" s="654"/>
      <c r="L60" s="654"/>
      <c r="M60" s="654"/>
      <c r="N60" s="297"/>
      <c r="O60" s="762"/>
      <c r="P60" s="298"/>
      <c r="Q60" s="522"/>
      <c r="R60" s="763"/>
      <c r="S60" s="256"/>
      <c r="T60" s="792"/>
      <c r="U60" s="760"/>
    </row>
    <row r="61" spans="1:21" ht="8.25" customHeight="1">
      <c r="A61" s="293"/>
      <c r="B61" s="241"/>
      <c r="C61" s="299"/>
      <c r="D61" s="300"/>
      <c r="E61" s="301"/>
      <c r="F61" s="241"/>
      <c r="G61" s="241"/>
      <c r="H61" s="241"/>
      <c r="I61" s="302"/>
      <c r="J61" s="301"/>
      <c r="K61" s="241"/>
      <c r="L61" s="241"/>
      <c r="M61" s="241"/>
      <c r="N61" s="303"/>
      <c r="O61" s="762"/>
      <c r="P61" s="304"/>
      <c r="Q61" s="522"/>
      <c r="R61" s="763"/>
      <c r="S61" s="256"/>
      <c r="T61" s="792"/>
      <c r="U61" s="773"/>
    </row>
    <row r="62" spans="1:21" ht="8.25" customHeight="1">
      <c r="A62" s="293"/>
      <c r="B62" s="241"/>
      <c r="C62" s="299"/>
      <c r="D62" s="302"/>
      <c r="E62" s="301"/>
      <c r="F62" s="241"/>
      <c r="G62" s="241"/>
      <c r="H62" s="241"/>
      <c r="I62" s="302"/>
      <c r="J62" s="301"/>
      <c r="K62" s="241"/>
      <c r="L62" s="241"/>
      <c r="M62" s="241"/>
      <c r="N62" s="305"/>
      <c r="O62" s="762" t="s">
        <v>26</v>
      </c>
      <c r="P62" s="306"/>
      <c r="Q62" s="522">
        <f>Q65-Q59</f>
        <v>1429460</v>
      </c>
      <c r="R62" s="763"/>
      <c r="S62" s="307"/>
      <c r="T62" s="518">
        <f>IF(Q65,Q62/Q65," ")</f>
        <v>0.14294599999999999</v>
      </c>
      <c r="U62" s="759"/>
    </row>
    <row r="63" spans="1:21" ht="8.25" customHeight="1">
      <c r="A63" s="293"/>
      <c r="B63" s="241"/>
      <c r="C63" s="299"/>
      <c r="D63" s="302"/>
      <c r="E63" s="301"/>
      <c r="F63" s="241"/>
      <c r="G63" s="241"/>
      <c r="H63" s="241"/>
      <c r="I63" s="302"/>
      <c r="J63" s="301"/>
      <c r="K63" s="241"/>
      <c r="L63" s="241"/>
      <c r="M63" s="241"/>
      <c r="N63" s="308"/>
      <c r="O63" s="762"/>
      <c r="P63" s="298"/>
      <c r="Q63" s="522"/>
      <c r="R63" s="763"/>
      <c r="S63" s="307"/>
      <c r="T63" s="518"/>
      <c r="U63" s="760"/>
    </row>
    <row r="64" spans="1:21" ht="8.25" customHeight="1">
      <c r="A64" s="293"/>
      <c r="B64" s="241"/>
      <c r="C64" s="299"/>
      <c r="D64" s="302"/>
      <c r="E64" s="301"/>
      <c r="F64" s="241"/>
      <c r="G64" s="241"/>
      <c r="H64" s="241"/>
      <c r="I64" s="302"/>
      <c r="J64" s="301"/>
      <c r="K64" s="241"/>
      <c r="L64" s="241"/>
      <c r="M64" s="241"/>
      <c r="N64" s="303"/>
      <c r="O64" s="762"/>
      <c r="P64" s="304"/>
      <c r="Q64" s="522"/>
      <c r="R64" s="763"/>
      <c r="S64" s="307"/>
      <c r="T64" s="518"/>
      <c r="U64" s="773"/>
    </row>
    <row r="65" spans="1:21" ht="8.25" customHeight="1">
      <c r="A65" s="293"/>
      <c r="B65" s="241"/>
      <c r="C65" s="299"/>
      <c r="D65" s="302"/>
      <c r="E65" s="301"/>
      <c r="F65" s="241"/>
      <c r="G65" s="241"/>
      <c r="H65" s="241"/>
      <c r="I65" s="290"/>
      <c r="J65" s="293"/>
      <c r="K65" s="241"/>
      <c r="L65" s="241"/>
      <c r="M65" s="241"/>
      <c r="N65" s="305"/>
      <c r="O65" s="762" t="s">
        <v>70</v>
      </c>
      <c r="P65" s="306"/>
      <c r="Q65" s="783">
        <f>'決裁大内訳 '!I34</f>
        <v>10000000</v>
      </c>
      <c r="R65" s="784"/>
      <c r="S65" s="256"/>
      <c r="T65" s="787"/>
      <c r="U65" s="759"/>
    </row>
    <row r="66" spans="1:21" ht="8.25" customHeight="1">
      <c r="A66" s="293"/>
      <c r="B66" s="241"/>
      <c r="C66" s="299"/>
      <c r="D66" s="302"/>
      <c r="E66" s="301"/>
      <c r="F66" s="241"/>
      <c r="G66" s="241"/>
      <c r="H66" s="241"/>
      <c r="I66" s="290"/>
      <c r="J66" s="293"/>
      <c r="K66" s="241"/>
      <c r="L66" s="241"/>
      <c r="M66" s="241"/>
      <c r="N66" s="308"/>
      <c r="O66" s="762"/>
      <c r="P66" s="298"/>
      <c r="Q66" s="783"/>
      <c r="R66" s="784"/>
      <c r="S66" s="256"/>
      <c r="T66" s="787"/>
      <c r="U66" s="760"/>
    </row>
    <row r="67" spans="1:21" ht="3" customHeight="1" thickBot="1">
      <c r="A67" s="309"/>
      <c r="B67" s="241"/>
      <c r="C67" s="310"/>
      <c r="D67" s="311"/>
      <c r="E67" s="312"/>
      <c r="F67" s="232"/>
      <c r="G67" s="232"/>
      <c r="H67" s="232"/>
      <c r="I67" s="311"/>
      <c r="J67" s="312"/>
      <c r="K67" s="232"/>
      <c r="L67" s="232"/>
      <c r="M67" s="232"/>
      <c r="N67" s="313"/>
      <c r="O67" s="774"/>
      <c r="P67" s="314"/>
      <c r="Q67" s="785"/>
      <c r="R67" s="786"/>
      <c r="S67" s="315"/>
      <c r="T67" s="788"/>
      <c r="U67" s="761"/>
    </row>
    <row r="68" spans="1:21" ht="12.75" customHeight="1">
      <c r="A68" s="758"/>
      <c r="B68" s="758"/>
      <c r="C68" s="758"/>
      <c r="D68" s="758"/>
      <c r="E68" s="241"/>
      <c r="F68" s="241"/>
      <c r="G68" s="241"/>
      <c r="H68" s="241"/>
      <c r="I68" s="241"/>
      <c r="J68" s="241"/>
      <c r="K68" s="241"/>
      <c r="L68" s="241"/>
      <c r="M68" s="241"/>
      <c r="N68" s="241"/>
      <c r="O68" s="241"/>
      <c r="P68" s="241"/>
      <c r="Q68" s="241"/>
      <c r="R68" s="241"/>
      <c r="S68" s="241"/>
      <c r="T68" s="316"/>
      <c r="U68" s="241"/>
    </row>
    <row r="69" spans="1:21">
      <c r="A69" s="758"/>
      <c r="B69" s="758"/>
      <c r="C69" s="758"/>
      <c r="D69" s="758"/>
      <c r="E69" s="241"/>
      <c r="F69" s="241"/>
      <c r="G69" s="241"/>
      <c r="H69" s="241"/>
      <c r="I69" s="241"/>
      <c r="J69" s="241"/>
      <c r="K69" s="241"/>
      <c r="L69" s="241"/>
      <c r="M69" s="241"/>
      <c r="N69" s="241"/>
      <c r="O69" s="241"/>
      <c r="P69" s="241"/>
      <c r="Q69" s="241"/>
      <c r="R69" s="771" t="s">
        <v>217</v>
      </c>
      <c r="S69" s="772"/>
      <c r="T69" s="772"/>
      <c r="U69" s="772"/>
    </row>
    <row r="70" spans="1:21">
      <c r="A70" s="231"/>
      <c r="B70" s="231"/>
      <c r="C70" s="231"/>
      <c r="D70" s="231"/>
      <c r="E70" s="231"/>
      <c r="F70" s="231"/>
      <c r="G70" s="231"/>
      <c r="H70" s="231"/>
      <c r="I70" s="231"/>
      <c r="J70" s="231"/>
      <c r="K70" s="231"/>
      <c r="L70" s="231"/>
      <c r="M70" s="231"/>
      <c r="N70" s="231"/>
      <c r="O70" s="231"/>
      <c r="P70" s="231"/>
      <c r="Q70" s="231"/>
      <c r="R70" s="231"/>
      <c r="S70" s="231"/>
      <c r="T70" s="231"/>
      <c r="U70" s="231"/>
    </row>
    <row r="71" spans="1:21">
      <c r="T71" s="28"/>
      <c r="U71" s="28"/>
    </row>
    <row r="72" spans="1:21" ht="27" customHeight="1">
      <c r="A72" s="30"/>
    </row>
    <row r="73" spans="1:21" ht="27" customHeight="1">
      <c r="A73" s="30"/>
    </row>
    <row r="74" spans="1:21" ht="27" customHeight="1">
      <c r="A74" s="30"/>
    </row>
    <row r="75" spans="1:21" ht="27" customHeight="1">
      <c r="A75" s="30"/>
    </row>
    <row r="76" spans="1:21" ht="25.5" customHeight="1">
      <c r="A76" s="230"/>
    </row>
    <row r="77" spans="1:21" ht="25.5" customHeight="1">
      <c r="A77" s="30"/>
    </row>
    <row r="78" spans="1:21" ht="23.25" customHeight="1">
      <c r="A78" s="30"/>
    </row>
    <row r="79" spans="1:21" ht="25.5" customHeight="1"/>
    <row r="80" spans="1:21" ht="25.5" customHeight="1"/>
    <row r="81" ht="25.5" customHeight="1"/>
    <row r="82" ht="24.75" customHeight="1"/>
  </sheetData>
  <mergeCells count="222">
    <mergeCell ref="O56:O58"/>
    <mergeCell ref="Q56:R58"/>
    <mergeCell ref="K55:K56"/>
    <mergeCell ref="A68:D69"/>
    <mergeCell ref="U65:U67"/>
    <mergeCell ref="O62:O64"/>
    <mergeCell ref="Q62:R64"/>
    <mergeCell ref="T62:T64"/>
    <mergeCell ref="E59:I60"/>
    <mergeCell ref="O59:O61"/>
    <mergeCell ref="R69:U69"/>
    <mergeCell ref="U62:U64"/>
    <mergeCell ref="O65:O67"/>
    <mergeCell ref="J59:M60"/>
    <mergeCell ref="A59:D60"/>
    <mergeCell ref="Q65:R67"/>
    <mergeCell ref="T65:T67"/>
    <mergeCell ref="Q59:R61"/>
    <mergeCell ref="T59:T61"/>
    <mergeCell ref="U59:U61"/>
    <mergeCell ref="A51:A58"/>
    <mergeCell ref="H55:J56"/>
    <mergeCell ref="H51:H52"/>
    <mergeCell ref="I51:J52"/>
    <mergeCell ref="L51:M52"/>
    <mergeCell ref="H53:H54"/>
    <mergeCell ref="I53:J54"/>
    <mergeCell ref="K53:K54"/>
    <mergeCell ref="L53:M58"/>
    <mergeCell ref="K57:K58"/>
    <mergeCell ref="F55:G56"/>
    <mergeCell ref="D55:E56"/>
    <mergeCell ref="E57:G58"/>
    <mergeCell ref="Q47:R49"/>
    <mergeCell ref="T47:T49"/>
    <mergeCell ref="U47:U49"/>
    <mergeCell ref="C49:H50"/>
    <mergeCell ref="I49:I50"/>
    <mergeCell ref="J49:L50"/>
    <mergeCell ref="M49:M50"/>
    <mergeCell ref="O50:O52"/>
    <mergeCell ref="Q50:R52"/>
    <mergeCell ref="T50:T52"/>
    <mergeCell ref="U50:U52"/>
    <mergeCell ref="C51:C58"/>
    <mergeCell ref="D51:D52"/>
    <mergeCell ref="E51:G52"/>
    <mergeCell ref="D53:D54"/>
    <mergeCell ref="E53:G54"/>
    <mergeCell ref="D57:D58"/>
    <mergeCell ref="T56:T58"/>
    <mergeCell ref="U56:U58"/>
    <mergeCell ref="O53:O55"/>
    <mergeCell ref="Q53:R55"/>
    <mergeCell ref="T53:T55"/>
    <mergeCell ref="U53:U55"/>
    <mergeCell ref="K51:K52"/>
    <mergeCell ref="Q41:R43"/>
    <mergeCell ref="T41:T43"/>
    <mergeCell ref="U41:U43"/>
    <mergeCell ref="C43:H44"/>
    <mergeCell ref="I43:I44"/>
    <mergeCell ref="J43:L44"/>
    <mergeCell ref="M43:M44"/>
    <mergeCell ref="O44:O46"/>
    <mergeCell ref="Q44:R46"/>
    <mergeCell ref="T44:T46"/>
    <mergeCell ref="U44:U46"/>
    <mergeCell ref="C45:H46"/>
    <mergeCell ref="I45:I46"/>
    <mergeCell ref="J45:L46"/>
    <mergeCell ref="M45:M46"/>
    <mergeCell ref="C41:H42"/>
    <mergeCell ref="I41:I42"/>
    <mergeCell ref="J41:L42"/>
    <mergeCell ref="M41:M42"/>
    <mergeCell ref="O41:O43"/>
    <mergeCell ref="U38:U40"/>
    <mergeCell ref="C39:H40"/>
    <mergeCell ref="I39:I40"/>
    <mergeCell ref="J39:L40"/>
    <mergeCell ref="M39:M40"/>
    <mergeCell ref="Q38:R40"/>
    <mergeCell ref="T38:T40"/>
    <mergeCell ref="C37:H38"/>
    <mergeCell ref="U35:U37"/>
    <mergeCell ref="I37:I38"/>
    <mergeCell ref="T35:T37"/>
    <mergeCell ref="E35:E36"/>
    <mergeCell ref="F35:F36"/>
    <mergeCell ref="G35:G36"/>
    <mergeCell ref="J37:L38"/>
    <mergeCell ref="M37:M38"/>
    <mergeCell ref="I35:I36"/>
    <mergeCell ref="J35:L36"/>
    <mergeCell ref="M35:M36"/>
    <mergeCell ref="O38:O40"/>
    <mergeCell ref="O35:O37"/>
    <mergeCell ref="Q35:R37"/>
    <mergeCell ref="O47:O49"/>
    <mergeCell ref="J47:L48"/>
    <mergeCell ref="M47:M48"/>
    <mergeCell ref="Q29:R31"/>
    <mergeCell ref="T29:T31"/>
    <mergeCell ref="U29:U31"/>
    <mergeCell ref="C31:C32"/>
    <mergeCell ref="D31:D32"/>
    <mergeCell ref="H31:H32"/>
    <mergeCell ref="I31:I32"/>
    <mergeCell ref="J31:L32"/>
    <mergeCell ref="Q32:R34"/>
    <mergeCell ref="T32:T34"/>
    <mergeCell ref="C33:C34"/>
    <mergeCell ref="D33:D34"/>
    <mergeCell ref="H33:H34"/>
    <mergeCell ref="I33:I34"/>
    <mergeCell ref="J33:L34"/>
    <mergeCell ref="U32:U34"/>
    <mergeCell ref="E29:E30"/>
    <mergeCell ref="E31:E32"/>
    <mergeCell ref="E33:E34"/>
    <mergeCell ref="F33:F34"/>
    <mergeCell ref="G29:G30"/>
    <mergeCell ref="A27:A50"/>
    <mergeCell ref="C27:C28"/>
    <mergeCell ref="D27:H28"/>
    <mergeCell ref="I27:I28"/>
    <mergeCell ref="J27:L28"/>
    <mergeCell ref="M27:M28"/>
    <mergeCell ref="C29:C30"/>
    <mergeCell ref="D29:D30"/>
    <mergeCell ref="M31:M32"/>
    <mergeCell ref="H29:H30"/>
    <mergeCell ref="I29:I30"/>
    <mergeCell ref="J29:L30"/>
    <mergeCell ref="M29:M30"/>
    <mergeCell ref="C35:C36"/>
    <mergeCell ref="D35:D36"/>
    <mergeCell ref="H35:H36"/>
    <mergeCell ref="M33:M34"/>
    <mergeCell ref="C47:H48"/>
    <mergeCell ref="I47:I48"/>
    <mergeCell ref="G31:G32"/>
    <mergeCell ref="G33:G34"/>
    <mergeCell ref="F29:F30"/>
    <mergeCell ref="A7:A8"/>
    <mergeCell ref="D2:M2"/>
    <mergeCell ref="Q8:R10"/>
    <mergeCell ref="H9:H10"/>
    <mergeCell ref="I9:M10"/>
    <mergeCell ref="C7:G8"/>
    <mergeCell ref="H7:H8"/>
    <mergeCell ref="I7:M8"/>
    <mergeCell ref="O8:O10"/>
    <mergeCell ref="I3:M3"/>
    <mergeCell ref="C3:G3"/>
    <mergeCell ref="N3:U3"/>
    <mergeCell ref="A5:M6"/>
    <mergeCell ref="A9:A12"/>
    <mergeCell ref="T5:T7"/>
    <mergeCell ref="U5:U7"/>
    <mergeCell ref="T8:T10"/>
    <mergeCell ref="F10:F11"/>
    <mergeCell ref="Q4:R4"/>
    <mergeCell ref="C4:M4"/>
    <mergeCell ref="O5:O7"/>
    <mergeCell ref="Q5:R7"/>
    <mergeCell ref="C9:D10"/>
    <mergeCell ref="C11:D12"/>
    <mergeCell ref="A13:A18"/>
    <mergeCell ref="U11:U13"/>
    <mergeCell ref="Q14:R16"/>
    <mergeCell ref="T14:T16"/>
    <mergeCell ref="U14:U16"/>
    <mergeCell ref="Q17:R19"/>
    <mergeCell ref="T17:T19"/>
    <mergeCell ref="U17:U19"/>
    <mergeCell ref="F31:F32"/>
    <mergeCell ref="H25:H26"/>
    <mergeCell ref="I25:M26"/>
    <mergeCell ref="U26:U28"/>
    <mergeCell ref="O29:O31"/>
    <mergeCell ref="H11:H12"/>
    <mergeCell ref="I11:M12"/>
    <mergeCell ref="A19:A26"/>
    <mergeCell ref="C19:G20"/>
    <mergeCell ref="H19:H20"/>
    <mergeCell ref="I19:M20"/>
    <mergeCell ref="C21:G22"/>
    <mergeCell ref="H21:H22"/>
    <mergeCell ref="I21:M22"/>
    <mergeCell ref="C23:G24"/>
    <mergeCell ref="H23:H24"/>
    <mergeCell ref="I23:M24"/>
    <mergeCell ref="C25:G26"/>
    <mergeCell ref="O26:O28"/>
    <mergeCell ref="O23:O25"/>
    <mergeCell ref="T11:T13"/>
    <mergeCell ref="Q26:R28"/>
    <mergeCell ref="T26:T28"/>
    <mergeCell ref="C13:G14"/>
    <mergeCell ref="H13:H14"/>
    <mergeCell ref="C17:G18"/>
    <mergeCell ref="H17:H18"/>
    <mergeCell ref="I17:M18"/>
    <mergeCell ref="O14:O16"/>
    <mergeCell ref="I13:M14"/>
    <mergeCell ref="C15:G16"/>
    <mergeCell ref="H15:H16"/>
    <mergeCell ref="I15:M16"/>
    <mergeCell ref="O17:O19"/>
    <mergeCell ref="O20:O22"/>
    <mergeCell ref="O32:O34"/>
    <mergeCell ref="T23:T25"/>
    <mergeCell ref="U23:U25"/>
    <mergeCell ref="Q20:R22"/>
    <mergeCell ref="T20:T22"/>
    <mergeCell ref="U20:U22"/>
    <mergeCell ref="Q23:R25"/>
    <mergeCell ref="Q11:R13"/>
    <mergeCell ref="U8:U10"/>
    <mergeCell ref="O11:O13"/>
  </mergeCells>
  <phoneticPr fontId="3"/>
  <dataValidations count="6">
    <dataValidation imeMode="on" allowBlank="1" showInputMessage="1" showErrorMessage="1" sqref="A7:A9 T68 C49 A70:A71 J59 I31:I49 A51 B1:C4 J47 J1:J2 J33 C13 C15 A1:A5 C11 B7:B58 A27 C45 J49 I9 C47 D1:G2 H1:I3 C17 A61:A68 E61:J65536 B70:D65536 D53:D57 I27 I29 C27:C37 C51:D51 A13 D27 E35:F35 E29:F29 H51 H53:H55 A19 A59 B61:D67 I19 H29:H36 C19 I25 I11 J41 D29:D36 C21 A74:A65536 E31:F31 J45 E33:F33 C23 H21:H25 H9:H18 C7 C9 H7 C25 I15 I21 I23 I13 I17 C43 C39 C41"/>
    <dataValidation type="list" imeMode="on" allowBlank="1" showInputMessage="1" showErrorMessage="1" sqref="E51:G52">
      <formula1>"良,普,難"</formula1>
    </dataValidation>
    <dataValidation type="list" imeMode="on" allowBlank="1" showInputMessage="1" showErrorMessage="1" sqref="E53:G54">
      <formula1>"可,難"</formula1>
    </dataValidation>
    <dataValidation type="list" imeMode="on" allowBlank="1" showInputMessage="1" showErrorMessage="1" sqref="F55:G56">
      <formula1>"易,普,難"</formula1>
    </dataValidation>
    <dataValidation type="list" imeMode="on" allowBlank="1" showInputMessage="1" showErrorMessage="1" sqref="E57:G58">
      <formula1>"大,中,小"</formula1>
    </dataValidation>
    <dataValidation type="list" imeMode="on" allowBlank="1" showInputMessage="1" showErrorMessage="1" sqref="I51:J54">
      <formula1>"有,無"</formula1>
    </dataValidation>
  </dataValidations>
  <pageMargins left="0.6692913385826772" right="0.55118110236220474" top="0.43307086614173229" bottom="0.19685039370078741" header="0.19685039370078741" footer="0"/>
  <pageSetup paperSize="9" scale="91" orientation="landscape"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J44"/>
  <sheetViews>
    <sheetView zoomScale="75" zoomScaleNormal="75" workbookViewId="0">
      <selection activeCell="A38" sqref="A38:Z38"/>
    </sheetView>
  </sheetViews>
  <sheetFormatPr defaultColWidth="8.875" defaultRowHeight="13.5"/>
  <cols>
    <col min="1" max="6" width="3.625" style="499" customWidth="1"/>
    <col min="7" max="80" width="3.625" style="502" customWidth="1"/>
    <col min="81" max="256" width="8.875" style="502"/>
    <col min="257" max="336" width="3.625" style="502" customWidth="1"/>
    <col min="337" max="512" width="8.875" style="502"/>
    <col min="513" max="592" width="3.625" style="502" customWidth="1"/>
    <col min="593" max="768" width="8.875" style="502"/>
    <col min="769" max="848" width="3.625" style="502" customWidth="1"/>
    <col min="849" max="1024" width="8.875" style="502"/>
    <col min="1025" max="1104" width="3.625" style="502" customWidth="1"/>
    <col min="1105" max="1280" width="8.875" style="502"/>
    <col min="1281" max="1360" width="3.625" style="502" customWidth="1"/>
    <col min="1361" max="1536" width="8.875" style="502"/>
    <col min="1537" max="1616" width="3.625" style="502" customWidth="1"/>
    <col min="1617" max="1792" width="8.875" style="502"/>
    <col min="1793" max="1872" width="3.625" style="502" customWidth="1"/>
    <col min="1873" max="2048" width="8.875" style="502"/>
    <col min="2049" max="2128" width="3.625" style="502" customWidth="1"/>
    <col min="2129" max="2304" width="8.875" style="502"/>
    <col min="2305" max="2384" width="3.625" style="502" customWidth="1"/>
    <col min="2385" max="2560" width="8.875" style="502"/>
    <col min="2561" max="2640" width="3.625" style="502" customWidth="1"/>
    <col min="2641" max="2816" width="8.875" style="502"/>
    <col min="2817" max="2896" width="3.625" style="502" customWidth="1"/>
    <col min="2897" max="3072" width="8.875" style="502"/>
    <col min="3073" max="3152" width="3.625" style="502" customWidth="1"/>
    <col min="3153" max="3328" width="8.875" style="502"/>
    <col min="3329" max="3408" width="3.625" style="502" customWidth="1"/>
    <col min="3409" max="3584" width="8.875" style="502"/>
    <col min="3585" max="3664" width="3.625" style="502" customWidth="1"/>
    <col min="3665" max="3840" width="8.875" style="502"/>
    <col min="3841" max="3920" width="3.625" style="502" customWidth="1"/>
    <col min="3921" max="4096" width="8.875" style="502"/>
    <col min="4097" max="4176" width="3.625" style="502" customWidth="1"/>
    <col min="4177" max="4352" width="8.875" style="502"/>
    <col min="4353" max="4432" width="3.625" style="502" customWidth="1"/>
    <col min="4433" max="4608" width="8.875" style="502"/>
    <col min="4609" max="4688" width="3.625" style="502" customWidth="1"/>
    <col min="4689" max="4864" width="8.875" style="502"/>
    <col min="4865" max="4944" width="3.625" style="502" customWidth="1"/>
    <col min="4945" max="5120" width="8.875" style="502"/>
    <col min="5121" max="5200" width="3.625" style="502" customWidth="1"/>
    <col min="5201" max="5376" width="8.875" style="502"/>
    <col min="5377" max="5456" width="3.625" style="502" customWidth="1"/>
    <col min="5457" max="5632" width="8.875" style="502"/>
    <col min="5633" max="5712" width="3.625" style="502" customWidth="1"/>
    <col min="5713" max="5888" width="8.875" style="502"/>
    <col min="5889" max="5968" width="3.625" style="502" customWidth="1"/>
    <col min="5969" max="6144" width="8.875" style="502"/>
    <col min="6145" max="6224" width="3.625" style="502" customWidth="1"/>
    <col min="6225" max="6400" width="8.875" style="502"/>
    <col min="6401" max="6480" width="3.625" style="502" customWidth="1"/>
    <col min="6481" max="6656" width="8.875" style="502"/>
    <col min="6657" max="6736" width="3.625" style="502" customWidth="1"/>
    <col min="6737" max="6912" width="8.875" style="502"/>
    <col min="6913" max="6992" width="3.625" style="502" customWidth="1"/>
    <col min="6993" max="7168" width="8.875" style="502"/>
    <col min="7169" max="7248" width="3.625" style="502" customWidth="1"/>
    <col min="7249" max="7424" width="8.875" style="502"/>
    <col min="7425" max="7504" width="3.625" style="502" customWidth="1"/>
    <col min="7505" max="7680" width="8.875" style="502"/>
    <col min="7681" max="7760" width="3.625" style="502" customWidth="1"/>
    <col min="7761" max="7936" width="8.875" style="502"/>
    <col min="7937" max="8016" width="3.625" style="502" customWidth="1"/>
    <col min="8017" max="8192" width="8.875" style="502"/>
    <col min="8193" max="8272" width="3.625" style="502" customWidth="1"/>
    <col min="8273" max="8448" width="8.875" style="502"/>
    <col min="8449" max="8528" width="3.625" style="502" customWidth="1"/>
    <col min="8529" max="8704" width="8.875" style="502"/>
    <col min="8705" max="8784" width="3.625" style="502" customWidth="1"/>
    <col min="8785" max="8960" width="8.875" style="502"/>
    <col min="8961" max="9040" width="3.625" style="502" customWidth="1"/>
    <col min="9041" max="9216" width="8.875" style="502"/>
    <col min="9217" max="9296" width="3.625" style="502" customWidth="1"/>
    <col min="9297" max="9472" width="8.875" style="502"/>
    <col min="9473" max="9552" width="3.625" style="502" customWidth="1"/>
    <col min="9553" max="9728" width="8.875" style="502"/>
    <col min="9729" max="9808" width="3.625" style="502" customWidth="1"/>
    <col min="9809" max="9984" width="8.875" style="502"/>
    <col min="9985" max="10064" width="3.625" style="502" customWidth="1"/>
    <col min="10065" max="10240" width="8.875" style="502"/>
    <col min="10241" max="10320" width="3.625" style="502" customWidth="1"/>
    <col min="10321" max="10496" width="8.875" style="502"/>
    <col min="10497" max="10576" width="3.625" style="502" customWidth="1"/>
    <col min="10577" max="10752" width="8.875" style="502"/>
    <col min="10753" max="10832" width="3.625" style="502" customWidth="1"/>
    <col min="10833" max="11008" width="8.875" style="502"/>
    <col min="11009" max="11088" width="3.625" style="502" customWidth="1"/>
    <col min="11089" max="11264" width="8.875" style="502"/>
    <col min="11265" max="11344" width="3.625" style="502" customWidth="1"/>
    <col min="11345" max="11520" width="8.875" style="502"/>
    <col min="11521" max="11600" width="3.625" style="502" customWidth="1"/>
    <col min="11601" max="11776" width="8.875" style="502"/>
    <col min="11777" max="11856" width="3.625" style="502" customWidth="1"/>
    <col min="11857" max="12032" width="8.875" style="502"/>
    <col min="12033" max="12112" width="3.625" style="502" customWidth="1"/>
    <col min="12113" max="12288" width="8.875" style="502"/>
    <col min="12289" max="12368" width="3.625" style="502" customWidth="1"/>
    <col min="12369" max="12544" width="8.875" style="502"/>
    <col min="12545" max="12624" width="3.625" style="502" customWidth="1"/>
    <col min="12625" max="12800" width="8.875" style="502"/>
    <col min="12801" max="12880" width="3.625" style="502" customWidth="1"/>
    <col min="12881" max="13056" width="8.875" style="502"/>
    <col min="13057" max="13136" width="3.625" style="502" customWidth="1"/>
    <col min="13137" max="13312" width="8.875" style="502"/>
    <col min="13313" max="13392" width="3.625" style="502" customWidth="1"/>
    <col min="13393" max="13568" width="8.875" style="502"/>
    <col min="13569" max="13648" width="3.625" style="502" customWidth="1"/>
    <col min="13649" max="13824" width="8.875" style="502"/>
    <col min="13825" max="13904" width="3.625" style="502" customWidth="1"/>
    <col min="13905" max="14080" width="8.875" style="502"/>
    <col min="14081" max="14160" width="3.625" style="502" customWidth="1"/>
    <col min="14161" max="14336" width="8.875" style="502"/>
    <col min="14337" max="14416" width="3.625" style="502" customWidth="1"/>
    <col min="14417" max="14592" width="8.875" style="502"/>
    <col min="14593" max="14672" width="3.625" style="502" customWidth="1"/>
    <col min="14673" max="14848" width="8.875" style="502"/>
    <col min="14849" max="14928" width="3.625" style="502" customWidth="1"/>
    <col min="14929" max="15104" width="8.875" style="502"/>
    <col min="15105" max="15184" width="3.625" style="502" customWidth="1"/>
    <col min="15185" max="15360" width="8.875" style="502"/>
    <col min="15361" max="15440" width="3.625" style="502" customWidth="1"/>
    <col min="15441" max="15616" width="8.875" style="502"/>
    <col min="15617" max="15696" width="3.625" style="502" customWidth="1"/>
    <col min="15697" max="15872" width="8.875" style="502"/>
    <col min="15873" max="15952" width="3.625" style="502" customWidth="1"/>
    <col min="15953" max="16128" width="8.875" style="502"/>
    <col min="16129" max="16208" width="3.625" style="502" customWidth="1"/>
    <col min="16209" max="16384" width="8.875" style="502"/>
  </cols>
  <sheetData>
    <row r="1" spans="1:62" ht="17.25" customHeight="1" thickBot="1">
      <c r="A1" s="901" t="s">
        <v>151</v>
      </c>
      <c r="B1" s="902"/>
      <c r="C1" s="902"/>
      <c r="D1" s="902"/>
      <c r="E1" s="902"/>
      <c r="F1" s="902"/>
      <c r="G1" s="902"/>
      <c r="H1" s="902"/>
      <c r="I1" s="902"/>
      <c r="J1" s="902"/>
      <c r="K1" s="902"/>
      <c r="L1" s="902"/>
      <c r="M1" s="902"/>
      <c r="O1" s="499"/>
      <c r="X1" s="502" t="s">
        <v>429</v>
      </c>
    </row>
    <row r="2" spans="1:62" ht="30" customHeight="1">
      <c r="A2" s="903" t="s">
        <v>41</v>
      </c>
      <c r="B2" s="904"/>
      <c r="C2" s="904"/>
      <c r="D2" s="904"/>
      <c r="E2" s="904"/>
      <c r="F2" s="904"/>
      <c r="G2" s="904"/>
      <c r="H2" s="904"/>
      <c r="I2" s="904"/>
      <c r="J2" s="904"/>
      <c r="K2" s="904"/>
      <c r="L2" s="904"/>
      <c r="M2" s="904"/>
      <c r="N2" s="904"/>
      <c r="O2" s="904"/>
      <c r="P2" s="904"/>
      <c r="Q2" s="904"/>
      <c r="R2" s="904"/>
      <c r="S2" s="904"/>
      <c r="T2" s="904"/>
      <c r="U2" s="904"/>
      <c r="V2" s="904"/>
      <c r="W2" s="904"/>
      <c r="X2" s="904"/>
      <c r="Y2" s="904"/>
      <c r="Z2" s="905"/>
      <c r="AA2" s="139"/>
      <c r="AB2" s="1236" t="s">
        <v>430</v>
      </c>
      <c r="AC2" s="1236"/>
      <c r="AD2" s="1236"/>
      <c r="AE2" s="1236"/>
      <c r="AF2" s="1236"/>
      <c r="AG2" s="1236"/>
      <c r="AH2" s="1236"/>
      <c r="AI2" s="1236"/>
      <c r="AJ2" s="1236"/>
      <c r="AK2" s="1236"/>
      <c r="AL2" s="1236"/>
      <c r="AM2" s="1236"/>
      <c r="AN2" s="1236"/>
      <c r="AO2" s="1236"/>
      <c r="AP2" s="1236"/>
    </row>
    <row r="3" spans="1:62" ht="23.25" customHeight="1">
      <c r="A3" s="906" t="s">
        <v>431</v>
      </c>
      <c r="B3" s="907"/>
      <c r="C3" s="907"/>
      <c r="D3" s="907"/>
      <c r="E3" s="907"/>
      <c r="F3" s="907"/>
      <c r="G3" s="908" t="s">
        <v>42</v>
      </c>
      <c r="H3" s="908"/>
      <c r="I3" s="499"/>
      <c r="J3" s="499"/>
      <c r="K3" s="499"/>
      <c r="L3" s="499"/>
      <c r="M3" s="499"/>
      <c r="N3" s="499"/>
      <c r="O3" s="499"/>
      <c r="P3" s="499"/>
      <c r="Q3" s="499"/>
      <c r="R3" s="499"/>
      <c r="S3" s="908" t="s">
        <v>43</v>
      </c>
      <c r="T3" s="908"/>
      <c r="U3" s="885"/>
      <c r="V3" s="885"/>
      <c r="W3" s="885"/>
      <c r="X3" s="885"/>
      <c r="Y3" s="885"/>
      <c r="Z3" s="10" t="s">
        <v>44</v>
      </c>
      <c r="AA3" s="499"/>
      <c r="AB3" s="1237" t="s">
        <v>432</v>
      </c>
      <c r="AC3" s="1238"/>
      <c r="AD3" s="1238"/>
      <c r="AE3" s="1238"/>
      <c r="AF3" s="1238"/>
      <c r="AG3" s="1238"/>
      <c r="AH3" s="1238"/>
      <c r="AI3" s="1238"/>
      <c r="AJ3" s="1238"/>
      <c r="AK3" s="1238"/>
      <c r="AL3" s="1238"/>
      <c r="AM3" s="1238"/>
      <c r="AN3" s="1238"/>
      <c r="AO3" s="1238"/>
      <c r="AP3" s="1238"/>
      <c r="AQ3" s="1238"/>
      <c r="AR3" s="1238"/>
      <c r="AS3" s="1238"/>
      <c r="AT3" s="1238"/>
      <c r="AU3" s="1238"/>
      <c r="AV3" s="1238"/>
      <c r="AW3" s="1238"/>
      <c r="AX3" s="1238"/>
      <c r="AY3" s="1238"/>
      <c r="AZ3" s="1238"/>
      <c r="BA3" s="1238"/>
      <c r="BB3" s="1238"/>
      <c r="BC3" s="1238"/>
      <c r="BD3" s="1238"/>
    </row>
    <row r="4" spans="1:62" ht="23.25" customHeight="1">
      <c r="A4" s="514"/>
      <c r="G4" s="499"/>
      <c r="H4" s="499"/>
      <c r="I4" s="499"/>
      <c r="J4" s="499"/>
      <c r="K4" s="499"/>
      <c r="L4" s="499"/>
      <c r="M4" s="499"/>
      <c r="N4" s="499"/>
      <c r="O4" s="499"/>
      <c r="P4" s="499"/>
      <c r="Q4" s="499"/>
      <c r="R4" s="499"/>
      <c r="S4" s="884" t="s">
        <v>45</v>
      </c>
      <c r="T4" s="884"/>
      <c r="U4" s="885"/>
      <c r="V4" s="885"/>
      <c r="W4" s="885"/>
      <c r="X4" s="885"/>
      <c r="Y4" s="885"/>
      <c r="Z4" s="10" t="s">
        <v>44</v>
      </c>
      <c r="AA4" s="499"/>
      <c r="AB4" s="1239"/>
      <c r="AC4" s="1239"/>
      <c r="AD4" s="1239"/>
      <c r="AE4" s="1239"/>
      <c r="AF4" s="1239"/>
      <c r="AG4" s="1239"/>
      <c r="AH4" s="1239"/>
      <c r="AI4" s="1239"/>
      <c r="AJ4" s="1239"/>
      <c r="AK4" s="1239"/>
      <c r="AL4" s="1239"/>
      <c r="AM4" s="1239"/>
      <c r="AN4" s="1239"/>
      <c r="AO4" s="1239"/>
      <c r="AP4" s="1239"/>
      <c r="AQ4" s="1239"/>
      <c r="AR4" s="1239"/>
      <c r="AS4" s="1239"/>
      <c r="AT4" s="1239"/>
      <c r="AU4" s="1239"/>
      <c r="AV4" s="1239"/>
      <c r="AW4" s="1239"/>
      <c r="AX4" s="1239"/>
      <c r="AY4" s="1239"/>
      <c r="AZ4" s="1239"/>
      <c r="BA4" s="1239"/>
      <c r="BB4" s="1239"/>
      <c r="BC4" s="1239"/>
      <c r="BD4" s="1239"/>
    </row>
    <row r="5" spans="1:62" ht="18" customHeight="1">
      <c r="A5" s="886" t="s">
        <v>46</v>
      </c>
      <c r="B5" s="887"/>
      <c r="C5" s="887"/>
      <c r="D5" s="888"/>
      <c r="E5" s="507"/>
      <c r="F5" s="13"/>
      <c r="G5" s="14"/>
      <c r="H5" s="108"/>
      <c r="I5" s="129"/>
      <c r="J5" s="129"/>
      <c r="K5" s="130"/>
      <c r="L5" s="512"/>
      <c r="M5" s="135" t="s">
        <v>79</v>
      </c>
      <c r="N5" s="143"/>
      <c r="O5" s="144"/>
      <c r="P5" s="145"/>
      <c r="S5" s="499"/>
      <c r="T5" s="499"/>
      <c r="U5" s="499"/>
      <c r="V5" s="499"/>
      <c r="W5" s="499"/>
      <c r="X5" s="499"/>
      <c r="Y5" s="499"/>
      <c r="Z5" s="515"/>
      <c r="AA5" s="146" t="s">
        <v>433</v>
      </c>
      <c r="AB5" s="499" t="s">
        <v>434</v>
      </c>
      <c r="AC5" s="146"/>
    </row>
    <row r="6" spans="1:62" ht="22.5" customHeight="1">
      <c r="A6" s="886" t="s">
        <v>47</v>
      </c>
      <c r="B6" s="887"/>
      <c r="C6" s="887"/>
      <c r="D6" s="888"/>
      <c r="E6" s="889"/>
      <c r="F6" s="890"/>
      <c r="G6" s="890"/>
      <c r="H6" s="890"/>
      <c r="I6" s="890"/>
      <c r="J6" s="890"/>
      <c r="K6" s="890"/>
      <c r="L6" s="890"/>
      <c r="M6" s="890"/>
      <c r="N6" s="890"/>
      <c r="O6" s="890"/>
      <c r="P6" s="890"/>
      <c r="Q6" s="890"/>
      <c r="R6" s="890"/>
      <c r="S6" s="890"/>
      <c r="T6" s="890"/>
      <c r="U6" s="890"/>
      <c r="V6" s="890"/>
      <c r="W6" s="890"/>
      <c r="X6" s="890"/>
      <c r="Y6" s="890"/>
      <c r="Z6" s="891"/>
      <c r="AA6" s="499"/>
      <c r="AB6" s="1240" t="s">
        <v>435</v>
      </c>
      <c r="AC6" s="955"/>
      <c r="AD6" s="955"/>
      <c r="AE6" s="955"/>
      <c r="AF6" s="955"/>
      <c r="AG6" s="955"/>
      <c r="AH6" s="955"/>
      <c r="AI6" s="954"/>
      <c r="AM6" s="148" t="s">
        <v>436</v>
      </c>
    </row>
    <row r="7" spans="1:62" ht="22.5" customHeight="1">
      <c r="A7" s="886" t="s">
        <v>48</v>
      </c>
      <c r="B7" s="887"/>
      <c r="C7" s="887"/>
      <c r="D7" s="888"/>
      <c r="E7" s="149" t="s">
        <v>171</v>
      </c>
      <c r="F7" s="895"/>
      <c r="G7" s="895"/>
      <c r="H7" s="895"/>
      <c r="I7" s="917"/>
      <c r="J7" s="917"/>
      <c r="K7" s="917"/>
      <c r="L7" s="917"/>
      <c r="M7" s="917"/>
      <c r="N7" s="917"/>
      <c r="O7" s="917"/>
      <c r="P7" s="917"/>
      <c r="Q7" s="917"/>
      <c r="R7" s="917"/>
      <c r="S7" s="917"/>
      <c r="T7" s="917"/>
      <c r="U7" s="917"/>
      <c r="V7" s="917"/>
      <c r="W7" s="917"/>
      <c r="X7" s="917"/>
      <c r="Y7" s="917"/>
      <c r="Z7" s="1020"/>
      <c r="AA7" s="499"/>
      <c r="AB7" s="1240" t="s">
        <v>437</v>
      </c>
      <c r="AC7" s="955"/>
      <c r="AD7" s="955"/>
      <c r="AE7" s="955"/>
      <c r="AF7" s="955"/>
      <c r="AG7" s="955"/>
      <c r="AH7" s="955"/>
      <c r="AI7" s="954"/>
      <c r="AJ7" s="894" t="s">
        <v>438</v>
      </c>
      <c r="AK7" s="895"/>
      <c r="AL7" s="896"/>
      <c r="AM7" s="1241" t="s">
        <v>439</v>
      </c>
      <c r="AN7" s="915" t="s">
        <v>440</v>
      </c>
      <c r="AO7" s="917"/>
      <c r="AP7" s="941"/>
      <c r="AQ7" s="1242" t="s">
        <v>441</v>
      </c>
      <c r="AR7" s="894" t="s">
        <v>152</v>
      </c>
      <c r="AS7" s="895"/>
      <c r="AT7" s="896"/>
      <c r="AU7" s="151"/>
      <c r="AV7" s="1243"/>
      <c r="AW7" s="1243"/>
      <c r="AX7" s="1243"/>
      <c r="AY7" s="1244"/>
      <c r="AZ7" s="1244"/>
      <c r="BB7" s="1243"/>
      <c r="BC7" s="1244"/>
      <c r="BD7" s="1244"/>
      <c r="BE7" s="1244"/>
      <c r="BF7" s="151"/>
    </row>
    <row r="8" spans="1:62" ht="23.25" customHeight="1">
      <c r="A8" s="886" t="s">
        <v>7</v>
      </c>
      <c r="B8" s="887"/>
      <c r="C8" s="887"/>
      <c r="D8" s="893"/>
      <c r="E8" s="894" t="s">
        <v>152</v>
      </c>
      <c r="F8" s="895"/>
      <c r="G8" s="896"/>
      <c r="H8" s="909"/>
      <c r="I8" s="910"/>
      <c r="J8" s="910"/>
      <c r="K8" s="910"/>
      <c r="L8" s="910"/>
      <c r="M8" s="510" t="s">
        <v>235</v>
      </c>
      <c r="N8" s="911"/>
      <c r="O8" s="911"/>
      <c r="P8" s="911"/>
      <c r="Q8" s="911"/>
      <c r="R8" s="912"/>
      <c r="S8" s="1245" t="s">
        <v>289</v>
      </c>
      <c r="T8" s="1246"/>
      <c r="U8" s="897"/>
      <c r="V8" s="898"/>
      <c r="W8" s="898"/>
      <c r="X8" s="898"/>
      <c r="Y8" s="898"/>
      <c r="Z8" s="899"/>
      <c r="AA8" s="146" t="s">
        <v>433</v>
      </c>
      <c r="AB8" s="955" t="s">
        <v>442</v>
      </c>
      <c r="AC8" s="955"/>
      <c r="AD8" s="955"/>
      <c r="AE8" s="955"/>
      <c r="AF8" s="955"/>
      <c r="AG8" s="955"/>
      <c r="AH8" s="955"/>
      <c r="AI8" s="955"/>
      <c r="AJ8" s="955"/>
      <c r="AK8" s="955"/>
      <c r="AL8" s="955"/>
      <c r="AM8" s="955"/>
      <c r="AN8" s="955"/>
      <c r="AO8" s="955"/>
      <c r="AP8" s="955"/>
      <c r="AQ8" s="955"/>
      <c r="AR8" s="955"/>
      <c r="AS8" s="954"/>
      <c r="AT8" s="954"/>
      <c r="AU8" s="954"/>
    </row>
    <row r="9" spans="1:62" ht="23.25" customHeight="1">
      <c r="A9" s="886" t="s">
        <v>107</v>
      </c>
      <c r="B9" s="887"/>
      <c r="C9" s="887"/>
      <c r="D9" s="888"/>
      <c r="E9" s="18"/>
      <c r="F9" s="18"/>
      <c r="G9" s="18"/>
      <c r="H9" s="19" t="s">
        <v>172</v>
      </c>
      <c r="I9" s="505"/>
      <c r="J9" s="19"/>
      <c r="K9" s="505"/>
      <c r="L9" s="505"/>
      <c r="M9" s="505"/>
      <c r="N9" s="505"/>
      <c r="O9" s="505"/>
      <c r="P9" s="505"/>
      <c r="Q9" s="505"/>
      <c r="R9" s="505"/>
      <c r="S9" s="505"/>
      <c r="T9" s="505"/>
      <c r="U9" s="505"/>
      <c r="V9" s="505"/>
      <c r="W9" s="505"/>
      <c r="X9" s="505"/>
      <c r="Y9" s="505"/>
      <c r="Z9" s="513"/>
      <c r="AB9" s="502" t="s">
        <v>443</v>
      </c>
    </row>
    <row r="10" spans="1:62" ht="23.25" customHeight="1">
      <c r="A10" s="886" t="s">
        <v>49</v>
      </c>
      <c r="B10" s="887"/>
      <c r="C10" s="887"/>
      <c r="D10" s="888"/>
      <c r="E10" s="889"/>
      <c r="F10" s="940"/>
      <c r="G10" s="505" t="s">
        <v>444</v>
      </c>
      <c r="H10" s="1247"/>
      <c r="I10" s="505" t="s">
        <v>445</v>
      </c>
      <c r="J10" s="1247"/>
      <c r="K10" s="505" t="s">
        <v>446</v>
      </c>
      <c r="L10" s="913" t="s">
        <v>142</v>
      </c>
      <c r="M10" s="914"/>
      <c r="N10" s="889"/>
      <c r="O10" s="890"/>
      <c r="P10" s="890"/>
      <c r="Q10" s="890"/>
      <c r="R10" s="890"/>
      <c r="S10" s="890"/>
      <c r="T10" s="890"/>
      <c r="U10" s="890"/>
      <c r="V10" s="890"/>
      <c r="W10" s="890"/>
      <c r="X10" s="890"/>
      <c r="Y10" s="890"/>
      <c r="Z10" s="891"/>
      <c r="AA10" s="146" t="s">
        <v>433</v>
      </c>
      <c r="AB10" s="502" t="s">
        <v>447</v>
      </c>
      <c r="AS10" s="501"/>
      <c r="AT10" s="501"/>
      <c r="AU10" s="501"/>
    </row>
    <row r="11" spans="1:62" ht="23.25" customHeight="1">
      <c r="A11" s="886" t="s">
        <v>50</v>
      </c>
      <c r="B11" s="887"/>
      <c r="C11" s="887"/>
      <c r="D11" s="888"/>
      <c r="E11" s="915" t="s">
        <v>173</v>
      </c>
      <c r="F11" s="916"/>
      <c r="G11" s="916"/>
      <c r="H11" s="917"/>
      <c r="I11" s="917"/>
      <c r="J11" s="509" t="s">
        <v>174</v>
      </c>
      <c r="K11" s="918"/>
      <c r="L11" s="918"/>
      <c r="M11" s="918"/>
      <c r="N11" s="918"/>
      <c r="O11" s="918"/>
      <c r="P11" s="918"/>
      <c r="Q11" s="918"/>
      <c r="R11" s="918"/>
      <c r="S11" s="918"/>
      <c r="T11" s="916" t="s">
        <v>143</v>
      </c>
      <c r="U11" s="917"/>
      <c r="V11" s="917"/>
      <c r="W11" s="917"/>
      <c r="X11" s="919"/>
      <c r="Y11" s="919"/>
      <c r="Z11" s="515" t="s">
        <v>175</v>
      </c>
      <c r="AB11" s="1240" t="s">
        <v>435</v>
      </c>
      <c r="AC11" s="955"/>
      <c r="AD11" s="955"/>
      <c r="AE11" s="955"/>
      <c r="AF11" s="955"/>
      <c r="AG11" s="955"/>
      <c r="AH11" s="955"/>
      <c r="AI11" s="954"/>
    </row>
    <row r="12" spans="1:62" ht="23.25" customHeight="1">
      <c r="A12" s="920" t="s">
        <v>16</v>
      </c>
      <c r="B12" s="921"/>
      <c r="C12" s="921"/>
      <c r="D12" s="922"/>
      <c r="E12" s="1248"/>
      <c r="F12" s="929"/>
      <c r="G12" s="929"/>
      <c r="H12" s="929"/>
      <c r="I12" s="929"/>
      <c r="J12" s="929"/>
      <c r="K12" s="929"/>
      <c r="L12" s="929"/>
      <c r="M12" s="929"/>
      <c r="N12" s="929"/>
      <c r="O12" s="929"/>
      <c r="P12" s="929"/>
      <c r="Q12" s="929"/>
      <c r="R12" s="929"/>
      <c r="S12" s="929"/>
      <c r="T12" s="929"/>
      <c r="U12" s="929"/>
      <c r="V12" s="929"/>
      <c r="W12" s="929"/>
      <c r="X12" s="929"/>
      <c r="Y12" s="929"/>
      <c r="Z12" s="930"/>
      <c r="AA12" s="146"/>
      <c r="AB12" s="1240" t="s">
        <v>437</v>
      </c>
      <c r="AC12" s="955"/>
      <c r="AD12" s="955"/>
      <c r="AE12" s="955"/>
      <c r="AF12" s="955"/>
      <c r="AG12" s="955"/>
      <c r="AH12" s="955"/>
      <c r="AI12" s="954"/>
      <c r="AR12" s="915" t="s">
        <v>173</v>
      </c>
      <c r="AS12" s="916"/>
      <c r="AT12" s="916"/>
      <c r="AU12" s="917"/>
      <c r="AV12" s="941"/>
      <c r="AX12" s="915" t="s">
        <v>143</v>
      </c>
      <c r="AY12" s="917"/>
      <c r="AZ12" s="917"/>
      <c r="BA12" s="941"/>
    </row>
    <row r="13" spans="1:62" ht="23.25" customHeight="1">
      <c r="A13" s="923"/>
      <c r="B13" s="924"/>
      <c r="C13" s="924"/>
      <c r="D13" s="925"/>
      <c r="E13" s="1249"/>
      <c r="F13" s="931"/>
      <c r="G13" s="931"/>
      <c r="H13" s="931"/>
      <c r="I13" s="931"/>
      <c r="J13" s="931"/>
      <c r="K13" s="931"/>
      <c r="L13" s="931"/>
      <c r="M13" s="931"/>
      <c r="N13" s="931"/>
      <c r="O13" s="931"/>
      <c r="P13" s="931"/>
      <c r="Q13" s="931"/>
      <c r="R13" s="931"/>
      <c r="S13" s="931"/>
      <c r="T13" s="931"/>
      <c r="U13" s="931"/>
      <c r="V13" s="931"/>
      <c r="W13" s="931"/>
      <c r="X13" s="931"/>
      <c r="Y13" s="931"/>
      <c r="Z13" s="932"/>
      <c r="AA13" s="146"/>
      <c r="AC13" s="153"/>
      <c r="AD13" s="153"/>
      <c r="AE13" s="153"/>
      <c r="AF13" s="153"/>
      <c r="AG13" s="153"/>
      <c r="AH13" s="153"/>
      <c r="AM13" s="955"/>
      <c r="AN13" s="955"/>
      <c r="AO13" s="955"/>
      <c r="AP13" s="955"/>
      <c r="AQ13" s="955"/>
      <c r="AR13" s="955"/>
      <c r="AS13" s="955"/>
      <c r="AT13" s="955"/>
      <c r="AU13" s="955"/>
      <c r="AV13" s="955"/>
    </row>
    <row r="14" spans="1:62" ht="23.25" customHeight="1">
      <c r="A14" s="926"/>
      <c r="B14" s="927"/>
      <c r="C14" s="927"/>
      <c r="D14" s="928"/>
      <c r="E14" s="1250"/>
      <c r="F14" s="933"/>
      <c r="G14" s="933"/>
      <c r="H14" s="933"/>
      <c r="I14" s="933"/>
      <c r="J14" s="933"/>
      <c r="K14" s="933"/>
      <c r="L14" s="934"/>
      <c r="M14" s="933"/>
      <c r="N14" s="933"/>
      <c r="O14" s="933"/>
      <c r="P14" s="933"/>
      <c r="Q14" s="933"/>
      <c r="R14" s="933"/>
      <c r="S14" s="933"/>
      <c r="T14" s="933"/>
      <c r="U14" s="933"/>
      <c r="V14" s="933"/>
      <c r="W14" s="933"/>
      <c r="X14" s="933"/>
      <c r="Y14" s="933"/>
      <c r="Z14" s="935"/>
      <c r="AA14" s="146" t="s">
        <v>433</v>
      </c>
      <c r="AB14" s="502" t="s">
        <v>448</v>
      </c>
      <c r="AC14" s="153"/>
      <c r="AD14" s="153"/>
      <c r="AE14" s="153"/>
      <c r="AF14" s="153"/>
      <c r="AG14" s="153"/>
      <c r="AH14" s="153"/>
    </row>
    <row r="15" spans="1:62" ht="18" customHeight="1">
      <c r="A15" s="920" t="s">
        <v>40</v>
      </c>
      <c r="B15" s="921"/>
      <c r="C15" s="921"/>
      <c r="D15" s="922"/>
      <c r="E15" s="512" t="s">
        <v>144</v>
      </c>
      <c r="F15" s="504"/>
      <c r="G15" s="504"/>
      <c r="H15" s="915" t="s">
        <v>51</v>
      </c>
      <c r="I15" s="916"/>
      <c r="J15" s="504" t="s">
        <v>176</v>
      </c>
      <c r="K15" s="898"/>
      <c r="L15" s="898"/>
      <c r="M15" s="898"/>
      <c r="N15" s="898"/>
      <c r="O15" s="898"/>
      <c r="P15" s="898"/>
      <c r="Q15" s="915" t="s">
        <v>145</v>
      </c>
      <c r="R15" s="898"/>
      <c r="S15" s="898"/>
      <c r="T15" s="898"/>
      <c r="U15" s="898"/>
      <c r="V15" s="898"/>
      <c r="W15" s="898"/>
      <c r="X15" s="898"/>
      <c r="Y15" s="898"/>
      <c r="Z15" s="899"/>
      <c r="AA15" s="146"/>
      <c r="AB15" s="1240" t="s">
        <v>435</v>
      </c>
      <c r="AC15" s="955"/>
      <c r="AD15" s="955"/>
      <c r="AE15" s="955"/>
      <c r="AF15" s="955"/>
      <c r="AG15" s="955"/>
      <c r="AH15" s="955"/>
      <c r="AI15" s="954"/>
    </row>
    <row r="16" spans="1:62" ht="18" customHeight="1">
      <c r="A16" s="936" t="s">
        <v>153</v>
      </c>
      <c r="B16" s="937"/>
      <c r="C16" s="937"/>
      <c r="D16" s="928"/>
      <c r="E16" s="938" t="s">
        <v>80</v>
      </c>
      <c r="F16" s="918"/>
      <c r="G16" s="918"/>
      <c r="H16" s="939"/>
      <c r="I16" s="939"/>
      <c r="J16" s="939"/>
      <c r="K16" s="939"/>
      <c r="L16" s="136" t="s">
        <v>146</v>
      </c>
      <c r="M16" s="1251" t="s">
        <v>449</v>
      </c>
      <c r="N16" s="898"/>
      <c r="O16" s="898"/>
      <c r="P16" s="1060"/>
      <c r="Q16" s="124" t="s">
        <v>177</v>
      </c>
      <c r="R16" s="940" t="s">
        <v>178</v>
      </c>
      <c r="S16" s="940"/>
      <c r="T16" s="940"/>
      <c r="U16" s="940"/>
      <c r="V16" s="124" t="s">
        <v>179</v>
      </c>
      <c r="W16" s="890" t="s">
        <v>180</v>
      </c>
      <c r="X16" s="890"/>
      <c r="Y16" s="890"/>
      <c r="Z16" s="891"/>
      <c r="AA16" s="499" t="s">
        <v>181</v>
      </c>
      <c r="AB16" s="1240" t="s">
        <v>437</v>
      </c>
      <c r="AC16" s="955"/>
      <c r="AD16" s="955"/>
      <c r="AE16" s="955"/>
      <c r="AF16" s="955"/>
      <c r="AG16" s="955"/>
      <c r="AH16" s="955"/>
      <c r="AI16" s="954"/>
      <c r="AJ16" s="1252" t="s">
        <v>154</v>
      </c>
      <c r="AK16" s="1253"/>
      <c r="AL16" s="1253"/>
      <c r="AM16" s="1254"/>
      <c r="AN16" s="1252" t="s">
        <v>155</v>
      </c>
      <c r="AO16" s="1255"/>
      <c r="AP16" s="1255"/>
      <c r="AQ16" s="1255"/>
      <c r="AR16" s="1255"/>
      <c r="AS16" s="1256"/>
      <c r="AT16" s="1257"/>
      <c r="AU16" s="1258" t="s">
        <v>450</v>
      </c>
      <c r="AV16" s="1255"/>
      <c r="AW16" s="1256"/>
      <c r="AX16" s="1257"/>
      <c r="AY16" s="1258" t="s">
        <v>451</v>
      </c>
      <c r="AZ16" s="1255"/>
      <c r="BA16" s="1255"/>
      <c r="BB16" s="1255"/>
      <c r="BC16" s="1060"/>
      <c r="BD16" s="112"/>
      <c r="BE16" s="112"/>
      <c r="BF16" s="112"/>
      <c r="BG16" s="151"/>
      <c r="BH16" s="151"/>
      <c r="BI16" s="151"/>
      <c r="BJ16" s="151"/>
    </row>
    <row r="17" spans="1:56" ht="17.25" customHeight="1">
      <c r="A17" s="886" t="s">
        <v>52</v>
      </c>
      <c r="B17" s="887"/>
      <c r="C17" s="887"/>
      <c r="D17" s="888"/>
      <c r="E17" s="915" t="s">
        <v>154</v>
      </c>
      <c r="F17" s="916"/>
      <c r="G17" s="917"/>
      <c r="H17" s="917"/>
      <c r="I17" s="941"/>
      <c r="J17" s="915" t="s">
        <v>155</v>
      </c>
      <c r="K17" s="916"/>
      <c r="L17" s="916"/>
      <c r="M17" s="917"/>
      <c r="N17" s="917"/>
      <c r="O17" s="917"/>
      <c r="P17" s="917"/>
      <c r="Q17" s="917"/>
      <c r="R17" s="940" t="s">
        <v>174</v>
      </c>
      <c r="S17" s="940"/>
      <c r="T17" s="940"/>
      <c r="U17" s="940"/>
      <c r="V17" s="940"/>
      <c r="W17" s="940"/>
      <c r="X17" s="940"/>
      <c r="Y17" s="940"/>
      <c r="Z17" s="513" t="s">
        <v>182</v>
      </c>
      <c r="AA17" s="156" t="s">
        <v>433</v>
      </c>
      <c r="AB17" s="953" t="s">
        <v>452</v>
      </c>
      <c r="AC17" s="954"/>
      <c r="AD17" s="954"/>
      <c r="AE17" s="954"/>
      <c r="AF17" s="954"/>
      <c r="AG17" s="954"/>
      <c r="AH17" s="954"/>
      <c r="AI17" s="954"/>
      <c r="AJ17" s="954"/>
      <c r="AK17" s="954"/>
      <c r="AL17" s="954"/>
      <c r="AM17" s="954"/>
      <c r="AN17" s="954"/>
      <c r="AO17" s="954"/>
      <c r="AP17" s="954"/>
      <c r="AQ17" s="954"/>
      <c r="AR17" s="954"/>
      <c r="AS17" s="954"/>
      <c r="AT17" s="954"/>
      <c r="AU17" s="954"/>
      <c r="AV17" s="954"/>
      <c r="AW17" s="954"/>
      <c r="AX17" s="954"/>
      <c r="AY17" s="954"/>
      <c r="AZ17" s="954"/>
      <c r="BA17" s="954"/>
      <c r="BB17" s="954"/>
      <c r="BC17" s="954"/>
      <c r="BD17" s="196"/>
    </row>
    <row r="18" spans="1:56" ht="17.25" customHeight="1" thickBot="1">
      <c r="A18" s="920" t="s">
        <v>53</v>
      </c>
      <c r="B18" s="921"/>
      <c r="C18" s="921"/>
      <c r="D18" s="922"/>
      <c r="E18" s="942" t="s">
        <v>156</v>
      </c>
      <c r="F18" s="943"/>
      <c r="G18" s="943"/>
      <c r="H18" s="944"/>
      <c r="I18" s="945" t="s">
        <v>54</v>
      </c>
      <c r="J18" s="921"/>
      <c r="K18" s="942" t="s">
        <v>157</v>
      </c>
      <c r="L18" s="946"/>
      <c r="M18" s="946"/>
      <c r="N18" s="943"/>
      <c r="O18" s="943"/>
      <c r="P18" s="943"/>
      <c r="Q18" s="944"/>
      <c r="R18" s="947" t="s">
        <v>55</v>
      </c>
      <c r="S18" s="924"/>
      <c r="T18" s="925"/>
      <c r="U18" s="137"/>
      <c r="V18" s="948" t="s">
        <v>56</v>
      </c>
      <c r="W18" s="924"/>
      <c r="X18" s="925"/>
      <c r="Y18" s="949"/>
      <c r="Z18" s="950"/>
      <c r="AA18" s="157" t="s">
        <v>453</v>
      </c>
      <c r="AB18" s="1259" t="s">
        <v>454</v>
      </c>
      <c r="AC18" s="957"/>
      <c r="AD18" s="957"/>
      <c r="AE18" s="957"/>
      <c r="AF18" s="957"/>
      <c r="AG18" s="957"/>
      <c r="AH18" s="957"/>
      <c r="AI18" s="957"/>
      <c r="AJ18" s="957"/>
      <c r="AK18" s="957"/>
      <c r="AL18" s="957"/>
      <c r="AM18" s="957"/>
      <c r="AN18" s="957"/>
      <c r="AO18" s="957"/>
      <c r="AP18" s="957"/>
      <c r="AQ18" s="957"/>
      <c r="AR18" s="957"/>
      <c r="AS18" s="957"/>
      <c r="AT18" s="957"/>
      <c r="AU18" s="957"/>
      <c r="AV18" s="957"/>
      <c r="AW18" s="957"/>
      <c r="AX18" s="957"/>
      <c r="AY18" s="957"/>
      <c r="AZ18" s="957"/>
      <c r="BA18" s="957"/>
      <c r="BB18" s="957"/>
      <c r="BC18" s="957"/>
      <c r="BD18" s="1260"/>
    </row>
    <row r="19" spans="1:56" ht="18" customHeight="1">
      <c r="A19" s="951" t="s">
        <v>455</v>
      </c>
      <c r="B19" s="879"/>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952"/>
      <c r="AA19" s="499"/>
      <c r="AB19" s="159"/>
      <c r="AC19" s="158" t="s">
        <v>456</v>
      </c>
      <c r="AE19" s="158"/>
      <c r="AN19" s="1261" t="s">
        <v>457</v>
      </c>
      <c r="AO19" s="1054"/>
      <c r="AP19" s="1054"/>
      <c r="AQ19" s="1054"/>
      <c r="AR19" s="1054"/>
      <c r="AS19" s="1054"/>
      <c r="AT19" s="1054"/>
      <c r="AU19" s="1054"/>
      <c r="AV19" s="1054"/>
      <c r="AW19" s="1054"/>
      <c r="AX19" s="1054"/>
      <c r="AY19" s="1054"/>
      <c r="AZ19" s="1054"/>
      <c r="BA19" s="1054"/>
      <c r="BB19" s="1054"/>
      <c r="BC19" s="1054"/>
      <c r="BD19" s="196"/>
    </row>
    <row r="20" spans="1:56" ht="18" customHeight="1">
      <c r="A20" s="24"/>
      <c r="B20" s="110" t="s">
        <v>183</v>
      </c>
      <c r="C20" s="112" t="s">
        <v>184</v>
      </c>
      <c r="D20" s="953" t="s">
        <v>147</v>
      </c>
      <c r="E20" s="954"/>
      <c r="F20" s="955" t="s">
        <v>148</v>
      </c>
      <c r="G20" s="955"/>
      <c r="H20" s="955"/>
      <c r="I20" s="956" t="s">
        <v>185</v>
      </c>
      <c r="J20" s="956"/>
      <c r="K20" s="956"/>
      <c r="L20" s="503"/>
      <c r="M20" s="111" t="s">
        <v>186</v>
      </c>
      <c r="N20" s="7" t="s">
        <v>184</v>
      </c>
      <c r="O20" s="953" t="s">
        <v>149</v>
      </c>
      <c r="P20" s="957"/>
      <c r="Q20" s="957"/>
      <c r="R20" s="957"/>
      <c r="S20" s="957"/>
      <c r="T20" s="957"/>
      <c r="U20" s="957"/>
      <c r="V20" s="957"/>
      <c r="W20" s="957"/>
      <c r="X20" s="957"/>
      <c r="Y20" s="957"/>
      <c r="Z20" s="958"/>
      <c r="AA20" s="160"/>
      <c r="AB20" s="161"/>
      <c r="AC20" s="1262" t="s">
        <v>458</v>
      </c>
      <c r="AD20" s="954"/>
      <c r="AE20" s="954"/>
      <c r="AF20" s="954"/>
      <c r="AG20" s="954"/>
      <c r="AH20" s="954"/>
      <c r="AI20" s="954"/>
      <c r="AJ20" s="954"/>
      <c r="AK20" s="954"/>
      <c r="AL20" s="954"/>
      <c r="AM20" s="196"/>
      <c r="AN20" s="1259" t="s">
        <v>459</v>
      </c>
      <c r="AO20" s="954"/>
      <c r="AP20" s="954"/>
      <c r="AQ20" s="954"/>
      <c r="AR20" s="954"/>
      <c r="AS20" s="954"/>
      <c r="AT20" s="954"/>
      <c r="AU20" s="954"/>
      <c r="AV20" s="954"/>
      <c r="AW20" s="954"/>
      <c r="AX20" s="954"/>
      <c r="AY20" s="954"/>
      <c r="AZ20" s="954"/>
      <c r="BA20" s="954"/>
      <c r="BB20" s="954"/>
      <c r="BC20" s="954"/>
    </row>
    <row r="21" spans="1:56" ht="18" customHeight="1">
      <c r="A21" s="514"/>
      <c r="B21" s="110" t="s">
        <v>187</v>
      </c>
      <c r="C21" s="112" t="s">
        <v>184</v>
      </c>
      <c r="D21" s="499" t="s">
        <v>108</v>
      </c>
      <c r="G21" s="499"/>
      <c r="H21" s="499"/>
      <c r="I21" s="1240" t="s">
        <v>460</v>
      </c>
      <c r="J21" s="1240"/>
      <c r="K21" s="1240"/>
      <c r="L21" s="1240"/>
      <c r="M21" s="1240"/>
      <c r="N21" s="1240"/>
      <c r="O21" s="1240"/>
      <c r="P21" s="1263"/>
      <c r="Q21" s="1263"/>
      <c r="R21" s="1263"/>
      <c r="S21" s="1263"/>
      <c r="T21" s="499"/>
      <c r="U21" s="499"/>
      <c r="V21" s="499"/>
      <c r="W21" s="499"/>
      <c r="X21" s="499"/>
      <c r="Y21" s="499"/>
      <c r="Z21" s="515"/>
      <c r="AA21" s="499"/>
      <c r="AB21" s="161"/>
      <c r="AC21" s="1259" t="s">
        <v>461</v>
      </c>
      <c r="AD21" s="954"/>
      <c r="AE21" s="954"/>
      <c r="AF21" s="954"/>
      <c r="AG21" s="954"/>
      <c r="AH21" s="954"/>
      <c r="AI21" s="954"/>
      <c r="AJ21" s="954"/>
      <c r="AK21" s="954"/>
      <c r="AL21" s="954"/>
      <c r="AM21" s="196"/>
      <c r="AN21" s="1261" t="s">
        <v>462</v>
      </c>
      <c r="AO21" s="954"/>
      <c r="AP21" s="954"/>
      <c r="AQ21" s="954"/>
      <c r="AR21" s="954"/>
      <c r="AS21" s="954"/>
      <c r="AT21" s="954"/>
      <c r="AU21" s="954"/>
      <c r="AV21" s="954"/>
      <c r="AW21" s="954"/>
      <c r="AX21" s="954"/>
      <c r="AY21" s="954"/>
      <c r="AZ21" s="954"/>
      <c r="BA21" s="954"/>
      <c r="BB21" s="954"/>
      <c r="BC21" s="954"/>
      <c r="BD21" s="196"/>
    </row>
    <row r="22" spans="1:56" ht="18" customHeight="1">
      <c r="A22" s="514"/>
      <c r="B22" s="7"/>
      <c r="C22" s="953"/>
      <c r="D22" s="953"/>
      <c r="E22" s="114"/>
      <c r="F22" s="114"/>
      <c r="G22" s="114"/>
      <c r="H22" s="114"/>
      <c r="I22" s="1240" t="s">
        <v>463</v>
      </c>
      <c r="J22" s="1264"/>
      <c r="K22" s="1264"/>
      <c r="L22" s="1264"/>
      <c r="M22" s="1264"/>
      <c r="N22" s="1264"/>
      <c r="O22" s="1264"/>
      <c r="P22" s="1264"/>
      <c r="Q22" s="1264"/>
      <c r="R22" s="1264"/>
      <c r="S22" s="1264"/>
      <c r="T22" s="162"/>
      <c r="U22" s="162"/>
      <c r="V22" s="162"/>
      <c r="W22" s="162"/>
      <c r="X22" s="162"/>
      <c r="Y22" s="162"/>
      <c r="Z22" s="163"/>
      <c r="AA22" s="157" t="s">
        <v>453</v>
      </c>
      <c r="AB22" s="1265" t="s">
        <v>464</v>
      </c>
      <c r="AC22" s="954"/>
      <c r="AD22" s="954"/>
      <c r="AE22" s="954"/>
      <c r="AF22" s="954"/>
      <c r="AG22" s="954"/>
      <c r="AH22" s="954"/>
      <c r="AI22" s="954"/>
      <c r="AJ22" s="954"/>
      <c r="AK22" s="954"/>
      <c r="AL22" s="954"/>
      <c r="AM22" s="954"/>
      <c r="AN22" s="954"/>
      <c r="AO22" s="954"/>
      <c r="AP22" s="954"/>
      <c r="AQ22" s="954"/>
      <c r="AR22" s="954"/>
      <c r="AS22" s="954"/>
      <c r="AT22" s="954"/>
      <c r="AU22" s="954"/>
      <c r="AV22" s="954"/>
      <c r="AW22" s="954"/>
      <c r="AX22" s="954"/>
      <c r="AY22" s="954"/>
      <c r="AZ22" s="954"/>
      <c r="BA22" s="954"/>
      <c r="BB22" s="954"/>
      <c r="BC22" s="954"/>
      <c r="BD22" s="1266"/>
    </row>
    <row r="23" spans="1:56" ht="18" customHeight="1">
      <c r="A23" s="514"/>
      <c r="B23" s="966" t="s">
        <v>110</v>
      </c>
      <c r="C23" s="966"/>
      <c r="D23" s="966"/>
      <c r="E23" s="966"/>
      <c r="F23" s="966"/>
      <c r="G23" s="966"/>
      <c r="H23" s="966"/>
      <c r="I23" s="966"/>
      <c r="J23" s="966"/>
      <c r="K23" s="1039"/>
      <c r="L23" s="1039"/>
      <c r="M23" s="1039"/>
      <c r="N23" s="1039"/>
      <c r="O23" s="1039"/>
      <c r="P23" s="1039"/>
      <c r="Q23" s="1039"/>
      <c r="R23" s="1039"/>
      <c r="S23" s="1039"/>
      <c r="T23" s="166"/>
      <c r="U23" s="166"/>
      <c r="V23" s="166"/>
      <c r="W23" s="166"/>
      <c r="X23" s="166"/>
      <c r="Y23" s="166"/>
      <c r="Z23" s="167"/>
      <c r="AA23" s="156" t="s">
        <v>433</v>
      </c>
      <c r="AB23" s="168" t="s">
        <v>186</v>
      </c>
      <c r="AC23" s="154" t="s">
        <v>198</v>
      </c>
      <c r="AD23" s="1267" t="s">
        <v>149</v>
      </c>
      <c r="AE23" s="1268"/>
      <c r="AF23" s="1268"/>
      <c r="AG23" s="1268"/>
      <c r="AH23" s="1268"/>
      <c r="AI23" s="1268"/>
      <c r="AJ23" s="1268"/>
      <c r="AK23" s="1268"/>
      <c r="AL23" s="1268"/>
      <c r="AM23" s="1269" t="s">
        <v>465</v>
      </c>
      <c r="AN23" s="1270"/>
      <c r="AO23" s="1270"/>
      <c r="AP23" s="1270"/>
      <c r="AQ23" s="1270"/>
      <c r="AR23" s="1270"/>
      <c r="AS23" s="1270"/>
      <c r="AT23" s="1270"/>
      <c r="AU23" s="1270"/>
    </row>
    <row r="24" spans="1:56" ht="23.25" customHeight="1">
      <c r="A24" s="514"/>
      <c r="B24" s="128"/>
      <c r="C24" s="133"/>
      <c r="D24" s="171"/>
      <c r="E24" s="171"/>
      <c r="F24" s="171"/>
      <c r="G24" s="171"/>
      <c r="H24" s="171"/>
      <c r="I24" s="133"/>
      <c r="J24" s="133"/>
      <c r="K24" s="133"/>
      <c r="L24" s="133"/>
      <c r="M24" s="133"/>
      <c r="N24" s="133"/>
      <c r="O24" s="133"/>
      <c r="P24" s="133"/>
      <c r="Q24" s="133"/>
      <c r="R24" s="171"/>
      <c r="S24" s="171"/>
      <c r="T24" s="171"/>
      <c r="U24" s="171"/>
      <c r="V24" s="171"/>
      <c r="W24" s="171"/>
      <c r="X24" s="171"/>
      <c r="Y24" s="171"/>
      <c r="Z24" s="172"/>
      <c r="AA24" s="156" t="s">
        <v>433</v>
      </c>
      <c r="AB24" s="173" t="s">
        <v>466</v>
      </c>
      <c r="AC24" s="174"/>
      <c r="AD24" s="175"/>
      <c r="AE24" s="175"/>
      <c r="AF24" s="175"/>
      <c r="AG24" s="175"/>
      <c r="AH24" s="175"/>
      <c r="AI24" s="175"/>
      <c r="AJ24" s="175"/>
      <c r="AK24" s="175"/>
      <c r="AL24" s="175"/>
      <c r="AM24" s="175"/>
    </row>
    <row r="25" spans="1:56" ht="23.25" customHeight="1">
      <c r="A25" s="514"/>
      <c r="B25" s="1271" t="s">
        <v>290</v>
      </c>
      <c r="C25" s="1272"/>
      <c r="D25" s="1273"/>
      <c r="E25" s="1273"/>
      <c r="F25" s="1273"/>
      <c r="G25" s="1273"/>
      <c r="H25" s="1273"/>
      <c r="I25" s="1273"/>
      <c r="J25" s="1273"/>
      <c r="K25" s="1273"/>
      <c r="L25" s="1273"/>
      <c r="M25" s="1273"/>
      <c r="N25" s="1273"/>
      <c r="O25" s="1273"/>
      <c r="P25" s="1273"/>
      <c r="Q25" s="1273"/>
      <c r="R25" s="1273"/>
      <c r="S25" s="1273"/>
      <c r="T25" s="1273"/>
      <c r="U25" s="1273"/>
      <c r="V25" s="1273"/>
      <c r="W25" s="1274" t="s">
        <v>184</v>
      </c>
      <c r="X25" s="1275" t="s">
        <v>150</v>
      </c>
      <c r="Y25" s="113"/>
      <c r="Z25" s="115"/>
      <c r="AA25" s="157" t="s">
        <v>453</v>
      </c>
      <c r="AB25" s="158" t="s">
        <v>467</v>
      </c>
      <c r="AF25" s="158" t="s">
        <v>468</v>
      </c>
      <c r="AL25" s="158" t="s">
        <v>469</v>
      </c>
    </row>
    <row r="26" spans="1:56" ht="22.5" customHeight="1">
      <c r="A26" s="25"/>
      <c r="B26" s="933" t="s">
        <v>158</v>
      </c>
      <c r="C26" s="959"/>
      <c r="D26" s="959"/>
      <c r="E26" s="959"/>
      <c r="F26" s="959"/>
      <c r="G26" s="959"/>
      <c r="H26" s="959"/>
      <c r="I26" s="176" t="s">
        <v>184</v>
      </c>
      <c r="J26" s="177" t="s">
        <v>150</v>
      </c>
      <c r="K26" s="960" t="s">
        <v>188</v>
      </c>
      <c r="L26" s="961"/>
      <c r="M26" s="933"/>
      <c r="N26" s="959"/>
      <c r="O26" s="959"/>
      <c r="P26" s="959"/>
      <c r="Q26" s="959"/>
      <c r="R26" s="959"/>
      <c r="S26" s="959"/>
      <c r="T26" s="959"/>
      <c r="U26" s="959"/>
      <c r="V26" s="959"/>
      <c r="W26" s="959"/>
      <c r="X26" s="959"/>
      <c r="Y26" s="959"/>
      <c r="Z26" s="962"/>
      <c r="AA26" s="157" t="s">
        <v>453</v>
      </c>
      <c r="AB26" s="1276" t="s">
        <v>470</v>
      </c>
      <c r="AC26" s="1276"/>
      <c r="AD26" s="1276"/>
      <c r="AE26" s="1276"/>
      <c r="AF26" s="1276"/>
      <c r="AG26" s="1276"/>
      <c r="AH26" s="1276"/>
      <c r="AI26" s="1276"/>
      <c r="AJ26" s="1276"/>
      <c r="AK26" s="1276"/>
      <c r="AL26" s="1276"/>
      <c r="AM26" s="1276"/>
      <c r="AN26" s="1276"/>
      <c r="AO26" s="1276"/>
      <c r="AP26" s="1276"/>
      <c r="AQ26" s="1276"/>
      <c r="AR26" s="1276"/>
      <c r="AS26" s="1276"/>
      <c r="AT26" s="1276"/>
      <c r="AU26" s="1276"/>
      <c r="AV26" s="1277"/>
      <c r="AW26" s="1277"/>
      <c r="AX26" s="1277"/>
      <c r="AY26" s="1277"/>
      <c r="AZ26" s="1277"/>
      <c r="BA26" s="1277"/>
      <c r="BB26" s="1277"/>
      <c r="BC26" s="1277"/>
    </row>
    <row r="27" spans="1:56" ht="23.25" customHeight="1">
      <c r="A27" s="963" t="s">
        <v>189</v>
      </c>
      <c r="B27" s="964"/>
      <c r="C27" s="929"/>
      <c r="D27" s="929"/>
      <c r="E27" s="929"/>
      <c r="F27" s="929"/>
      <c r="G27" s="929"/>
      <c r="H27" s="929"/>
      <c r="I27" s="929"/>
      <c r="J27" s="929"/>
      <c r="K27" s="929"/>
      <c r="L27" s="929"/>
      <c r="M27" s="929"/>
      <c r="N27" s="929"/>
      <c r="O27" s="929"/>
      <c r="P27" s="929"/>
      <c r="Q27" s="929"/>
      <c r="R27" s="929"/>
      <c r="S27" s="929"/>
      <c r="T27" s="929"/>
      <c r="U27" s="929"/>
      <c r="V27" s="929"/>
      <c r="W27" s="929"/>
      <c r="X27" s="929"/>
      <c r="Y27" s="929"/>
      <c r="Z27" s="930"/>
      <c r="AA27" s="157" t="s">
        <v>453</v>
      </c>
      <c r="AB27" s="1261" t="s">
        <v>471</v>
      </c>
      <c r="AC27" s="1054"/>
      <c r="AD27" s="1054"/>
      <c r="AE27" s="1054"/>
      <c r="AF27" s="1054"/>
      <c r="AG27" s="1054"/>
      <c r="AH27" s="1054"/>
      <c r="AI27" s="1054"/>
      <c r="AJ27" s="1054"/>
      <c r="AK27" s="1054"/>
      <c r="AL27" s="1054"/>
      <c r="AM27" s="1054"/>
      <c r="AN27" s="1054"/>
      <c r="AO27" s="1054"/>
      <c r="AP27" s="1054"/>
      <c r="AQ27" s="1054"/>
      <c r="AR27" s="1054"/>
      <c r="AS27" s="1054"/>
      <c r="AT27" s="1054"/>
      <c r="AU27" s="1054"/>
      <c r="AV27" s="1054"/>
      <c r="AW27" s="1054"/>
      <c r="AX27" s="1054"/>
      <c r="AY27" s="1054"/>
      <c r="AZ27" s="1054"/>
      <c r="BA27" s="1054"/>
      <c r="BB27" s="1054"/>
      <c r="BC27" s="1054"/>
    </row>
    <row r="28" spans="1:56" ht="23.25" customHeight="1">
      <c r="A28" s="965"/>
      <c r="B28" s="966"/>
      <c r="C28" s="966"/>
      <c r="D28" s="966"/>
      <c r="E28" s="966"/>
      <c r="F28" s="966"/>
      <c r="G28" s="966"/>
      <c r="H28" s="966"/>
      <c r="I28" s="966"/>
      <c r="J28" s="966"/>
      <c r="K28" s="966"/>
      <c r="L28" s="966"/>
      <c r="M28" s="966"/>
      <c r="N28" s="966"/>
      <c r="O28" s="966"/>
      <c r="P28" s="966"/>
      <c r="Q28" s="966"/>
      <c r="R28" s="966"/>
      <c r="S28" s="966"/>
      <c r="T28" s="966"/>
      <c r="U28" s="966"/>
      <c r="V28" s="966"/>
      <c r="W28" s="966"/>
      <c r="X28" s="966"/>
      <c r="Y28" s="966"/>
      <c r="Z28" s="967"/>
      <c r="AA28" s="157" t="s">
        <v>453</v>
      </c>
      <c r="AB28" s="158" t="s">
        <v>472</v>
      </c>
    </row>
    <row r="29" spans="1:56" ht="23.25" customHeight="1">
      <c r="A29" s="965"/>
      <c r="B29" s="966"/>
      <c r="C29" s="966"/>
      <c r="D29" s="966"/>
      <c r="E29" s="966"/>
      <c r="F29" s="966"/>
      <c r="G29" s="966"/>
      <c r="H29" s="966"/>
      <c r="I29" s="966"/>
      <c r="J29" s="966"/>
      <c r="K29" s="966"/>
      <c r="L29" s="966"/>
      <c r="M29" s="966"/>
      <c r="N29" s="966"/>
      <c r="O29" s="966"/>
      <c r="P29" s="966"/>
      <c r="Q29" s="966"/>
      <c r="R29" s="966"/>
      <c r="S29" s="966"/>
      <c r="T29" s="966"/>
      <c r="U29" s="966"/>
      <c r="V29" s="966"/>
      <c r="W29" s="966"/>
      <c r="X29" s="966"/>
      <c r="Y29" s="966"/>
      <c r="Z29" s="967"/>
      <c r="AA29" s="156" t="s">
        <v>433</v>
      </c>
      <c r="AB29" s="178" t="s">
        <v>473</v>
      </c>
      <c r="AC29" s="146"/>
    </row>
    <row r="30" spans="1:56" ht="23.25" customHeight="1" thickBot="1">
      <c r="A30" s="968"/>
      <c r="B30" s="969"/>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70"/>
      <c r="AA30" s="179" t="s">
        <v>453</v>
      </c>
      <c r="AB30" s="169" t="s">
        <v>474</v>
      </c>
      <c r="AC30" s="146"/>
    </row>
    <row r="31" spans="1:56" ht="18.75" customHeight="1">
      <c r="A31" s="976" t="s">
        <v>94</v>
      </c>
      <c r="B31" s="977"/>
      <c r="C31" s="977"/>
      <c r="D31" s="977"/>
      <c r="E31" s="977"/>
      <c r="F31" s="978"/>
      <c r="G31" s="1278" t="s">
        <v>95</v>
      </c>
      <c r="H31" s="977"/>
      <c r="I31" s="977"/>
      <c r="J31" s="977"/>
      <c r="K31" s="977"/>
      <c r="L31" s="977"/>
      <c r="M31" s="977"/>
      <c r="N31" s="977"/>
      <c r="O31" s="977"/>
      <c r="P31" s="977"/>
      <c r="Q31" s="977"/>
      <c r="R31" s="977"/>
      <c r="S31" s="977"/>
      <c r="T31" s="977"/>
      <c r="U31" s="977"/>
      <c r="V31" s="977"/>
      <c r="W31" s="977"/>
      <c r="X31" s="977"/>
      <c r="Y31" s="977"/>
      <c r="Z31" s="1279"/>
      <c r="AA31" s="179" t="s">
        <v>453</v>
      </c>
      <c r="AB31" s="169" t="s">
        <v>475</v>
      </c>
    </row>
    <row r="32" spans="1:56" ht="18.95" customHeight="1">
      <c r="A32" s="1280"/>
      <c r="B32" s="1281"/>
      <c r="C32" s="1281"/>
      <c r="D32" s="1281"/>
      <c r="E32" s="1281"/>
      <c r="F32" s="1282"/>
      <c r="G32" s="1283"/>
      <c r="H32" s="1283"/>
      <c r="I32" s="1283"/>
      <c r="J32" s="1283"/>
      <c r="K32" s="1283"/>
      <c r="L32" s="1283"/>
      <c r="M32" s="1283"/>
      <c r="N32" s="1283"/>
      <c r="O32" s="1283"/>
      <c r="P32" s="1283"/>
      <c r="Q32" s="1283"/>
      <c r="R32" s="1283"/>
      <c r="S32" s="1283"/>
      <c r="T32" s="1283"/>
      <c r="U32" s="1283"/>
      <c r="V32" s="1283"/>
      <c r="W32" s="1283"/>
      <c r="X32" s="1283"/>
      <c r="Y32" s="1283"/>
      <c r="Z32" s="1284"/>
      <c r="AC32" s="506"/>
      <c r="AD32" s="506"/>
      <c r="AE32" s="506"/>
      <c r="AF32" s="506"/>
      <c r="AG32" s="155"/>
    </row>
    <row r="33" spans="1:42" ht="18.95" customHeight="1">
      <c r="A33" s="1285"/>
      <c r="B33" s="1286"/>
      <c r="C33" s="1286"/>
      <c r="D33" s="1286"/>
      <c r="E33" s="1286"/>
      <c r="F33" s="1287"/>
      <c r="G33" s="209"/>
      <c r="H33" s="209"/>
      <c r="I33" s="209"/>
      <c r="J33" s="209"/>
      <c r="K33" s="209"/>
      <c r="L33" s="209"/>
      <c r="M33" s="209"/>
      <c r="N33" s="209"/>
      <c r="O33" s="209"/>
      <c r="P33" s="209"/>
      <c r="Q33" s="209"/>
      <c r="R33" s="209"/>
      <c r="S33" s="209"/>
      <c r="T33" s="209"/>
      <c r="U33" s="209"/>
      <c r="V33" s="209"/>
      <c r="W33" s="209"/>
      <c r="X33" s="209"/>
      <c r="Y33" s="209"/>
      <c r="Z33" s="210"/>
    </row>
    <row r="34" spans="1:42" ht="18.95" customHeight="1">
      <c r="A34" s="1285"/>
      <c r="B34" s="1286"/>
      <c r="C34" s="1286"/>
      <c r="D34" s="1286"/>
      <c r="E34" s="1286"/>
      <c r="F34" s="1287"/>
      <c r="G34" s="209"/>
      <c r="H34" s="209"/>
      <c r="I34" s="209"/>
      <c r="J34" s="209"/>
      <c r="K34" s="209"/>
      <c r="L34" s="209"/>
      <c r="M34" s="209"/>
      <c r="N34" s="209"/>
      <c r="O34" s="209"/>
      <c r="P34" s="209"/>
      <c r="Q34" s="209"/>
      <c r="R34" s="209"/>
      <c r="S34" s="209"/>
      <c r="T34" s="209"/>
      <c r="U34" s="209"/>
      <c r="V34" s="209"/>
      <c r="W34" s="209"/>
      <c r="X34" s="209"/>
      <c r="Y34" s="209"/>
      <c r="Z34" s="210"/>
    </row>
    <row r="35" spans="1:42" ht="18.95" customHeight="1" thickBot="1">
      <c r="A35" s="1288"/>
      <c r="B35" s="1289"/>
      <c r="C35" s="1289"/>
      <c r="D35" s="1289"/>
      <c r="E35" s="1289"/>
      <c r="F35" s="1290"/>
      <c r="G35" s="211"/>
      <c r="H35" s="211"/>
      <c r="I35" s="211"/>
      <c r="J35" s="211"/>
      <c r="K35" s="211"/>
      <c r="L35" s="211"/>
      <c r="M35" s="211"/>
      <c r="N35" s="211"/>
      <c r="O35" s="211"/>
      <c r="P35" s="211"/>
      <c r="Q35" s="211"/>
      <c r="R35" s="211"/>
      <c r="S35" s="211"/>
      <c r="T35" s="211"/>
      <c r="U35" s="211"/>
      <c r="V35" s="211"/>
      <c r="W35" s="211"/>
      <c r="X35" s="211"/>
      <c r="Y35" s="211"/>
      <c r="Z35" s="212"/>
      <c r="AA35" s="160"/>
    </row>
    <row r="36" spans="1:42" ht="6" customHeight="1" thickBot="1">
      <c r="G36" s="499"/>
      <c r="H36" s="499"/>
      <c r="I36" s="499"/>
      <c r="J36" s="499"/>
      <c r="K36" s="499"/>
      <c r="L36" s="499"/>
      <c r="M36" s="499"/>
      <c r="N36" s="499"/>
      <c r="O36" s="499"/>
      <c r="P36" s="499"/>
      <c r="Q36" s="499"/>
      <c r="R36" s="499"/>
      <c r="S36" s="499"/>
      <c r="T36" s="499"/>
      <c r="U36" s="499"/>
      <c r="V36" s="499"/>
      <c r="W36" s="499"/>
      <c r="X36" s="499"/>
      <c r="Y36" s="499"/>
      <c r="Z36" s="499"/>
      <c r="AA36" s="499"/>
    </row>
    <row r="37" spans="1:42" ht="19.5" customHeight="1" thickBot="1">
      <c r="A37" s="1291" t="s">
        <v>111</v>
      </c>
      <c r="B37" s="1292"/>
      <c r="C37" s="1292"/>
      <c r="D37" s="1293"/>
      <c r="E37" s="1294" t="s">
        <v>476</v>
      </c>
      <c r="F37" s="1295"/>
      <c r="G37" s="1295"/>
      <c r="H37" s="1295"/>
      <c r="I37" s="1295"/>
      <c r="J37" s="1295"/>
      <c r="K37" s="1295"/>
      <c r="L37" s="1295"/>
      <c r="M37" s="1295"/>
      <c r="N37" s="1295"/>
      <c r="O37" s="1295"/>
      <c r="P37" s="1295"/>
      <c r="Q37" s="1295"/>
      <c r="R37" s="1295"/>
      <c r="S37" s="1296" t="s">
        <v>477</v>
      </c>
      <c r="T37" s="1296"/>
      <c r="U37" s="1296"/>
      <c r="V37" s="1296"/>
      <c r="W37" s="1296"/>
      <c r="X37" s="1296"/>
      <c r="Y37" s="1296"/>
      <c r="Z37" s="1297"/>
      <c r="AA37" s="160"/>
    </row>
    <row r="38" spans="1:42" ht="18.75" customHeight="1">
      <c r="A38" s="971" t="s">
        <v>159</v>
      </c>
      <c r="B38" s="972"/>
      <c r="C38" s="972"/>
      <c r="D38" s="972"/>
      <c r="E38" s="972"/>
      <c r="F38" s="972"/>
      <c r="G38" s="972"/>
      <c r="H38" s="972"/>
      <c r="I38" s="972"/>
      <c r="J38" s="972"/>
      <c r="K38" s="972"/>
      <c r="L38" s="972"/>
      <c r="M38" s="972"/>
      <c r="N38" s="972"/>
      <c r="O38" s="972"/>
      <c r="P38" s="972"/>
      <c r="Q38" s="972"/>
      <c r="R38" s="972"/>
      <c r="S38" s="972"/>
      <c r="T38" s="972"/>
      <c r="U38" s="972"/>
      <c r="V38" s="972"/>
      <c r="W38" s="972"/>
      <c r="X38" s="972"/>
      <c r="Y38" s="972"/>
      <c r="Z38" s="973"/>
      <c r="AA38" s="499"/>
    </row>
    <row r="39" spans="1:42" ht="18.75" customHeight="1">
      <c r="A39" s="974"/>
      <c r="B39" s="975"/>
      <c r="C39" s="975"/>
      <c r="D39" s="975"/>
      <c r="E39" s="975"/>
      <c r="F39" s="975"/>
      <c r="G39" s="975"/>
      <c r="H39" s="975"/>
      <c r="I39" s="975"/>
      <c r="J39" s="975"/>
      <c r="K39" s="975"/>
      <c r="L39" s="975"/>
      <c r="M39" s="975"/>
      <c r="N39" s="213"/>
      <c r="O39" s="213"/>
      <c r="P39" s="213"/>
      <c r="Q39" s="213"/>
      <c r="R39" s="213"/>
      <c r="S39" s="213"/>
      <c r="T39" s="1298" t="s">
        <v>170</v>
      </c>
      <c r="U39" s="1299" t="s">
        <v>95</v>
      </c>
      <c r="V39" s="1300"/>
      <c r="W39" s="1301"/>
      <c r="X39" s="1300" t="s">
        <v>478</v>
      </c>
      <c r="Y39" s="1300"/>
      <c r="Z39" s="1302"/>
      <c r="AA39" s="160" t="s">
        <v>433</v>
      </c>
      <c r="AB39" s="502" t="s">
        <v>479</v>
      </c>
    </row>
    <row r="40" spans="1:42" ht="18.75" customHeight="1">
      <c r="A40" s="214"/>
      <c r="B40" s="213"/>
      <c r="C40" s="213"/>
      <c r="D40" s="213"/>
      <c r="E40" s="213"/>
      <c r="F40" s="213"/>
      <c r="G40" s="213"/>
      <c r="H40" s="213"/>
      <c r="I40" s="213"/>
      <c r="J40" s="213"/>
      <c r="K40" s="213"/>
      <c r="L40" s="213"/>
      <c r="M40" s="213"/>
      <c r="N40" s="213"/>
      <c r="O40" s="213"/>
      <c r="P40" s="213"/>
      <c r="Q40" s="213"/>
      <c r="R40" s="213"/>
      <c r="S40" s="213"/>
      <c r="T40" s="1303"/>
      <c r="U40" s="215"/>
      <c r="V40" s="213"/>
      <c r="W40" s="216"/>
      <c r="X40" s="213"/>
      <c r="Y40" s="213"/>
      <c r="Z40" s="217"/>
      <c r="AA40" s="160"/>
    </row>
    <row r="41" spans="1:42" ht="18.75" customHeight="1">
      <c r="A41" s="214"/>
      <c r="B41" s="213"/>
      <c r="C41" s="213"/>
      <c r="D41" s="213"/>
      <c r="E41" s="213"/>
      <c r="F41" s="213"/>
      <c r="G41" s="213"/>
      <c r="H41" s="213"/>
      <c r="I41" s="213"/>
      <c r="J41" s="213"/>
      <c r="K41" s="213"/>
      <c r="L41" s="213"/>
      <c r="M41" s="213"/>
      <c r="N41" s="213"/>
      <c r="O41" s="213"/>
      <c r="P41" s="213"/>
      <c r="Q41" s="213"/>
      <c r="R41" s="213"/>
      <c r="S41" s="213"/>
      <c r="T41" s="1303"/>
      <c r="U41" s="215"/>
      <c r="V41" s="213"/>
      <c r="W41" s="216"/>
      <c r="X41" s="213"/>
      <c r="Y41" s="213"/>
      <c r="Z41" s="217"/>
    </row>
    <row r="42" spans="1:42" ht="18.75" customHeight="1" thickBot="1">
      <c r="A42" s="218"/>
      <c r="B42" s="219"/>
      <c r="C42" s="219"/>
      <c r="D42" s="219"/>
      <c r="E42" s="219"/>
      <c r="F42" s="219"/>
      <c r="G42" s="219"/>
      <c r="H42" s="219"/>
      <c r="I42" s="219"/>
      <c r="J42" s="219"/>
      <c r="K42" s="219"/>
      <c r="L42" s="219"/>
      <c r="M42" s="219"/>
      <c r="N42" s="219"/>
      <c r="O42" s="219"/>
      <c r="P42" s="219"/>
      <c r="Q42" s="219"/>
      <c r="R42" s="219"/>
      <c r="S42" s="219"/>
      <c r="T42" s="1304"/>
      <c r="U42" s="220"/>
      <c r="V42" s="219"/>
      <c r="W42" s="221"/>
      <c r="X42" s="219"/>
      <c r="Y42" s="219"/>
      <c r="Z42" s="222"/>
      <c r="AD42" s="499"/>
    </row>
    <row r="43" spans="1:42" ht="17.25" customHeight="1">
      <c r="A43" s="879"/>
      <c r="B43" s="879"/>
      <c r="C43" s="879"/>
      <c r="D43" s="879"/>
      <c r="E43" s="879"/>
      <c r="F43" s="879"/>
      <c r="G43" s="879"/>
      <c r="H43" s="879"/>
      <c r="I43" s="879"/>
      <c r="J43" s="879"/>
      <c r="K43" s="879"/>
      <c r="L43" s="879"/>
      <c r="M43" s="879"/>
      <c r="N43" s="879"/>
      <c r="O43" s="879"/>
      <c r="P43" s="879"/>
      <c r="Q43" s="500"/>
      <c r="R43" s="500"/>
      <c r="S43" s="500"/>
      <c r="T43" s="499"/>
      <c r="U43" s="500"/>
      <c r="V43" s="500" t="s">
        <v>480</v>
      </c>
      <c r="W43" s="500"/>
      <c r="X43" s="500"/>
      <c r="Y43" s="500"/>
      <c r="Z43" s="500"/>
      <c r="AA43" s="146"/>
      <c r="AB43" s="955"/>
      <c r="AC43" s="955"/>
      <c r="AD43" s="955"/>
      <c r="AE43" s="955"/>
      <c r="AF43" s="955"/>
      <c r="AG43" s="955"/>
      <c r="AH43" s="955"/>
      <c r="AI43" s="955"/>
      <c r="AJ43" s="955"/>
      <c r="AK43" s="955"/>
      <c r="AL43" s="955"/>
      <c r="AM43" s="955"/>
      <c r="AN43" s="955"/>
      <c r="AO43" s="955"/>
      <c r="AP43" s="955"/>
    </row>
    <row r="44" spans="1:42" ht="17.25" customHeight="1">
      <c r="A44" s="1305"/>
      <c r="B44" s="1306"/>
      <c r="C44" s="1306"/>
      <c r="D44" s="1306"/>
      <c r="E44" s="1306"/>
      <c r="F44" s="1306"/>
      <c r="G44" s="1306"/>
      <c r="H44" s="1306"/>
      <c r="I44" s="1306"/>
      <c r="J44" s="1306"/>
      <c r="K44" s="1306"/>
      <c r="L44" s="1306"/>
      <c r="M44" s="1306"/>
      <c r="N44" s="1306"/>
      <c r="O44" s="1306"/>
      <c r="P44" s="1306"/>
      <c r="Q44" s="1306"/>
      <c r="R44" s="1306"/>
      <c r="S44" s="1306"/>
      <c r="T44" s="1306"/>
      <c r="U44" s="1306"/>
      <c r="V44" s="1306"/>
      <c r="W44" s="1306"/>
      <c r="X44" s="1306"/>
      <c r="Y44" s="1306"/>
      <c r="Z44" s="1306"/>
      <c r="AA44" s="146"/>
      <c r="AB44" s="955"/>
      <c r="AC44" s="955"/>
      <c r="AD44" s="955"/>
      <c r="AE44" s="955"/>
      <c r="AF44" s="955"/>
      <c r="AG44" s="955"/>
      <c r="AH44" s="955"/>
      <c r="AI44" s="955"/>
      <c r="AJ44" s="955"/>
      <c r="AK44" s="955"/>
      <c r="AL44" s="955"/>
      <c r="AM44" s="955"/>
      <c r="AN44" s="955"/>
      <c r="AO44" s="955"/>
      <c r="AP44" s="955"/>
    </row>
  </sheetData>
  <mergeCells count="121">
    <mergeCell ref="AB43:AP43"/>
    <mergeCell ref="A44:Z44"/>
    <mergeCell ref="AB44:AP44"/>
    <mergeCell ref="A38:Z38"/>
    <mergeCell ref="A39:M39"/>
    <mergeCell ref="T39:T42"/>
    <mergeCell ref="U39:W39"/>
    <mergeCell ref="X39:Z39"/>
    <mergeCell ref="A43:P43"/>
    <mergeCell ref="A31:F31"/>
    <mergeCell ref="G31:Z31"/>
    <mergeCell ref="A32:F35"/>
    <mergeCell ref="A37:D37"/>
    <mergeCell ref="E37:R37"/>
    <mergeCell ref="S37:Z37"/>
    <mergeCell ref="A27:B27"/>
    <mergeCell ref="C27:Z27"/>
    <mergeCell ref="AB27:BC27"/>
    <mergeCell ref="A28:Z28"/>
    <mergeCell ref="A29:Z29"/>
    <mergeCell ref="A30:Z30"/>
    <mergeCell ref="B23:S23"/>
    <mergeCell ref="AD23:AL23"/>
    <mergeCell ref="AM23:AU23"/>
    <mergeCell ref="B26:H26"/>
    <mergeCell ref="K26:L26"/>
    <mergeCell ref="M26:Z26"/>
    <mergeCell ref="AB26:AU26"/>
    <mergeCell ref="AN20:BC20"/>
    <mergeCell ref="I21:S21"/>
    <mergeCell ref="AC21:AL21"/>
    <mergeCell ref="AN21:BC21"/>
    <mergeCell ref="C22:D22"/>
    <mergeCell ref="I22:S22"/>
    <mergeCell ref="AB22:BC22"/>
    <mergeCell ref="V18:X18"/>
    <mergeCell ref="Y18:Z18"/>
    <mergeCell ref="AB18:BC18"/>
    <mergeCell ref="A19:Z19"/>
    <mergeCell ref="AN19:BC19"/>
    <mergeCell ref="D20:E20"/>
    <mergeCell ref="F20:H20"/>
    <mergeCell ref="I20:K20"/>
    <mergeCell ref="O20:Z20"/>
    <mergeCell ref="AC20:AL20"/>
    <mergeCell ref="A17:D17"/>
    <mergeCell ref="E17:I17"/>
    <mergeCell ref="J17:Q17"/>
    <mergeCell ref="R17:Y17"/>
    <mergeCell ref="AB17:BC17"/>
    <mergeCell ref="A18:D18"/>
    <mergeCell ref="E18:H18"/>
    <mergeCell ref="I18:J18"/>
    <mergeCell ref="K18:Q18"/>
    <mergeCell ref="R18:T18"/>
    <mergeCell ref="W16:Z16"/>
    <mergeCell ref="AB16:AI16"/>
    <mergeCell ref="AJ16:AL16"/>
    <mergeCell ref="AN16:AS16"/>
    <mergeCell ref="AU16:AW16"/>
    <mergeCell ref="AY16:BC16"/>
    <mergeCell ref="A15:D15"/>
    <mergeCell ref="H15:I15"/>
    <mergeCell ref="K15:P15"/>
    <mergeCell ref="Q15:Z15"/>
    <mergeCell ref="AB15:AI15"/>
    <mergeCell ref="A16:D16"/>
    <mergeCell ref="E16:G16"/>
    <mergeCell ref="H16:K16"/>
    <mergeCell ref="M16:P16"/>
    <mergeCell ref="R16:U16"/>
    <mergeCell ref="AB11:AI11"/>
    <mergeCell ref="A12:D14"/>
    <mergeCell ref="E12:Z12"/>
    <mergeCell ref="AB12:AI12"/>
    <mergeCell ref="AR12:AV12"/>
    <mergeCell ref="AX12:BA12"/>
    <mergeCell ref="E13:Z13"/>
    <mergeCell ref="AM13:AV13"/>
    <mergeCell ref="E14:Z14"/>
    <mergeCell ref="A9:D9"/>
    <mergeCell ref="A10:D10"/>
    <mergeCell ref="E10:F10"/>
    <mergeCell ref="L10:M10"/>
    <mergeCell ref="N10:Z10"/>
    <mergeCell ref="A11:D11"/>
    <mergeCell ref="E11:I11"/>
    <mergeCell ref="K11:S11"/>
    <mergeCell ref="T11:W11"/>
    <mergeCell ref="X11:Y11"/>
    <mergeCell ref="AR7:AT7"/>
    <mergeCell ref="AV7:AZ7"/>
    <mergeCell ref="BB7:BE7"/>
    <mergeCell ref="A8:D8"/>
    <mergeCell ref="E8:G8"/>
    <mergeCell ref="H8:L8"/>
    <mergeCell ref="N8:R8"/>
    <mergeCell ref="S8:T8"/>
    <mergeCell ref="U8:Z8"/>
    <mergeCell ref="AB8:AU8"/>
    <mergeCell ref="A7:D7"/>
    <mergeCell ref="F7:H7"/>
    <mergeCell ref="I7:Z7"/>
    <mergeCell ref="AB7:AI7"/>
    <mergeCell ref="AJ7:AL7"/>
    <mergeCell ref="AN7:AP7"/>
    <mergeCell ref="S4:T4"/>
    <mergeCell ref="U4:Y4"/>
    <mergeCell ref="AB4:BD4"/>
    <mergeCell ref="A5:D5"/>
    <mergeCell ref="A6:D6"/>
    <mergeCell ref="E6:Z6"/>
    <mergeCell ref="AB6:AI6"/>
    <mergeCell ref="A1:M1"/>
    <mergeCell ref="A2:Z2"/>
    <mergeCell ref="AB2:AP2"/>
    <mergeCell ref="A3:F3"/>
    <mergeCell ref="G3:H3"/>
    <mergeCell ref="S3:T3"/>
    <mergeCell ref="U3:Y3"/>
    <mergeCell ref="AB3:BD3"/>
  </mergeCells>
  <phoneticPr fontId="3"/>
  <pageMargins left="0.39370078740157483" right="0" top="0.39370078740157483" bottom="0" header="0.19685039370078741" footer="0.23622047244094491"/>
  <pageSetup paperSize="9" pageOrder="overThenDown" orientation="portrait" r:id="rId1"/>
  <headerFooter alignWithMargins="0">
    <oddFooter xml:space="preserve">&amp;R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6"/>
  <sheetViews>
    <sheetView zoomScale="75" zoomScaleNormal="75" workbookViewId="0">
      <selection activeCell="A17" sqref="A17:Z17"/>
    </sheetView>
  </sheetViews>
  <sheetFormatPr defaultColWidth="8.875" defaultRowHeight="13.5"/>
  <cols>
    <col min="1" max="6" width="3.625" style="8" customWidth="1"/>
    <col min="7" max="80" width="3.625" style="9" customWidth="1"/>
    <col min="81" max="16384" width="8.875" style="9"/>
  </cols>
  <sheetData>
    <row r="1" spans="1:45" ht="17.25" customHeight="1" thickBot="1">
      <c r="A1" s="6"/>
      <c r="B1" s="901" t="s">
        <v>160</v>
      </c>
      <c r="C1" s="902"/>
      <c r="D1" s="902"/>
      <c r="E1" s="902"/>
      <c r="F1" s="902"/>
      <c r="G1" s="902"/>
      <c r="H1" s="902"/>
      <c r="I1" s="902"/>
      <c r="J1" s="902"/>
      <c r="K1" s="902"/>
      <c r="L1" s="902"/>
      <c r="M1" s="902"/>
      <c r="N1" s="902"/>
      <c r="O1" s="8"/>
      <c r="X1" s="1064"/>
      <c r="Y1" s="1064"/>
      <c r="Z1" s="1064"/>
    </row>
    <row r="2" spans="1:45" ht="30" customHeight="1">
      <c r="A2" s="903" t="s">
        <v>112</v>
      </c>
      <c r="B2" s="904"/>
      <c r="C2" s="904"/>
      <c r="D2" s="904"/>
      <c r="E2" s="904"/>
      <c r="F2" s="904"/>
      <c r="G2" s="904"/>
      <c r="H2" s="904"/>
      <c r="I2" s="904"/>
      <c r="J2" s="904"/>
      <c r="K2" s="904"/>
      <c r="L2" s="904"/>
      <c r="M2" s="904"/>
      <c r="N2" s="904"/>
      <c r="O2" s="904"/>
      <c r="P2" s="904"/>
      <c r="Q2" s="904"/>
      <c r="R2" s="904"/>
      <c r="S2" s="904"/>
      <c r="T2" s="904"/>
      <c r="U2" s="904"/>
      <c r="V2" s="904"/>
      <c r="W2" s="904"/>
      <c r="X2" s="904"/>
      <c r="Y2" s="904"/>
      <c r="Z2" s="905"/>
      <c r="AA2" s="139"/>
      <c r="AB2" s="140"/>
      <c r="AC2" s="180"/>
      <c r="AD2" s="180"/>
      <c r="AE2" s="180"/>
      <c r="AF2" s="180"/>
      <c r="AG2" s="180"/>
      <c r="AH2" s="180"/>
      <c r="AI2" s="180"/>
      <c r="AJ2" s="180"/>
      <c r="AK2" s="180"/>
      <c r="AL2" s="180"/>
      <c r="AM2" s="180"/>
      <c r="AN2" s="180"/>
    </row>
    <row r="3" spans="1:45" ht="23.25" customHeight="1">
      <c r="A3" s="906" t="s">
        <v>200</v>
      </c>
      <c r="B3" s="907"/>
      <c r="C3" s="907"/>
      <c r="D3" s="907"/>
      <c r="E3" s="907"/>
      <c r="F3" s="907"/>
      <c r="G3" s="908" t="s">
        <v>42</v>
      </c>
      <c r="H3" s="908"/>
      <c r="I3" s="8"/>
      <c r="J3" s="8"/>
      <c r="K3" s="8"/>
      <c r="L3" s="8"/>
      <c r="M3" s="8"/>
      <c r="N3" s="8"/>
      <c r="O3" s="8"/>
      <c r="P3" s="8"/>
      <c r="Q3" s="8"/>
      <c r="R3" s="8"/>
      <c r="S3" s="908" t="s">
        <v>43</v>
      </c>
      <c r="T3" s="908"/>
      <c r="U3" s="885"/>
      <c r="V3" s="885"/>
      <c r="W3" s="885"/>
      <c r="X3" s="885"/>
      <c r="Y3" s="885"/>
      <c r="Z3" s="10" t="s">
        <v>44</v>
      </c>
      <c r="AA3" s="8"/>
      <c r="AB3" s="180"/>
      <c r="AC3" s="180"/>
      <c r="AD3" s="180"/>
      <c r="AE3" s="180"/>
      <c r="AF3" s="180"/>
      <c r="AG3" s="180"/>
      <c r="AH3" s="180"/>
      <c r="AI3" s="180"/>
      <c r="AJ3" s="180"/>
      <c r="AK3" s="180"/>
      <c r="AL3" s="180"/>
      <c r="AM3" s="180"/>
      <c r="AN3" s="180"/>
    </row>
    <row r="4" spans="1:45" ht="23.25" customHeight="1">
      <c r="A4" s="11"/>
      <c r="G4" s="8"/>
      <c r="H4" s="8"/>
      <c r="I4" s="8"/>
      <c r="J4" s="8"/>
      <c r="K4" s="8"/>
      <c r="L4" s="8"/>
      <c r="M4" s="8"/>
      <c r="N4" s="8"/>
      <c r="O4" s="8"/>
      <c r="P4" s="8"/>
      <c r="Q4" s="8"/>
      <c r="R4" s="8"/>
      <c r="S4" s="884" t="s">
        <v>45</v>
      </c>
      <c r="T4" s="884"/>
      <c r="U4" s="885"/>
      <c r="V4" s="885"/>
      <c r="W4" s="885"/>
      <c r="X4" s="885"/>
      <c r="Y4" s="885"/>
      <c r="Z4" s="10" t="s">
        <v>44</v>
      </c>
      <c r="AA4" s="8"/>
      <c r="AB4" s="180"/>
      <c r="AC4" s="180"/>
      <c r="AD4" s="180"/>
      <c r="AE4" s="180"/>
      <c r="AF4" s="180"/>
      <c r="AG4" s="180"/>
      <c r="AH4" s="180"/>
      <c r="AI4" s="180"/>
      <c r="AJ4" s="180"/>
      <c r="AK4" s="180"/>
      <c r="AL4" s="180"/>
      <c r="AM4" s="180"/>
      <c r="AN4" s="180"/>
    </row>
    <row r="5" spans="1:45" ht="18" customHeight="1">
      <c r="A5" s="886" t="s">
        <v>46</v>
      </c>
      <c r="B5" s="887"/>
      <c r="C5" s="887"/>
      <c r="D5" s="888"/>
      <c r="E5" s="12"/>
      <c r="F5" s="13"/>
      <c r="G5" s="14"/>
      <c r="H5" s="108"/>
      <c r="I5" s="129"/>
      <c r="J5" s="129"/>
      <c r="K5" s="130"/>
      <c r="L5" s="1005" t="s">
        <v>132</v>
      </c>
      <c r="M5" s="1065"/>
      <c r="N5" s="143"/>
      <c r="O5" s="144"/>
      <c r="P5" s="145"/>
      <c r="Q5" s="8"/>
      <c r="R5" s="8"/>
      <c r="S5" s="8"/>
      <c r="T5" s="8"/>
      <c r="U5" s="8"/>
      <c r="V5" s="8"/>
      <c r="W5" s="8"/>
      <c r="X5" s="8"/>
      <c r="Y5" s="8"/>
      <c r="Z5" s="16"/>
      <c r="AA5" s="8"/>
      <c r="AB5" s="180"/>
      <c r="AC5" s="180"/>
      <c r="AD5" s="180"/>
      <c r="AE5" s="180"/>
      <c r="AF5" s="180"/>
      <c r="AG5" s="180"/>
      <c r="AH5" s="180"/>
      <c r="AI5" s="180"/>
      <c r="AJ5" s="180"/>
      <c r="AK5" s="180"/>
      <c r="AL5" s="180"/>
      <c r="AM5" s="180"/>
      <c r="AN5" s="180"/>
    </row>
    <row r="6" spans="1:45" ht="22.5" customHeight="1">
      <c r="A6" s="886" t="s">
        <v>47</v>
      </c>
      <c r="B6" s="887"/>
      <c r="C6" s="887"/>
      <c r="D6" s="888"/>
      <c r="E6" s="889" t="str">
        <f>'決裁頭紙 '!C4</f>
        <v>○○○塗装工事</v>
      </c>
      <c r="F6" s="940"/>
      <c r="G6" s="940"/>
      <c r="H6" s="940"/>
      <c r="I6" s="940"/>
      <c r="J6" s="940"/>
      <c r="K6" s="940"/>
      <c r="L6" s="940"/>
      <c r="M6" s="940"/>
      <c r="N6" s="940"/>
      <c r="O6" s="940"/>
      <c r="P6" s="940"/>
      <c r="Q6" s="940"/>
      <c r="R6" s="940"/>
      <c r="S6" s="940"/>
      <c r="T6" s="940"/>
      <c r="U6" s="940"/>
      <c r="V6" s="940"/>
      <c r="W6" s="940"/>
      <c r="X6" s="940"/>
      <c r="Y6" s="940"/>
      <c r="Z6" s="1058"/>
      <c r="AA6" s="8"/>
      <c r="AB6" s="181"/>
      <c r="AC6" s="181"/>
      <c r="AD6" s="181"/>
      <c r="AE6" s="181"/>
      <c r="AF6" s="181"/>
      <c r="AG6" s="181"/>
      <c r="AH6" s="181"/>
      <c r="AI6" s="181"/>
      <c r="AJ6" s="181"/>
      <c r="AK6" s="181"/>
      <c r="AL6" s="181"/>
      <c r="AM6" s="181"/>
      <c r="AN6" s="181"/>
    </row>
    <row r="7" spans="1:45" ht="22.5" customHeight="1">
      <c r="A7" s="886" t="s">
        <v>48</v>
      </c>
      <c r="B7" s="887"/>
      <c r="C7" s="887"/>
      <c r="D7" s="888"/>
      <c r="E7" s="109" t="s">
        <v>161</v>
      </c>
      <c r="F7" s="1066" t="s">
        <v>162</v>
      </c>
      <c r="G7" s="1066"/>
      <c r="H7" s="1066"/>
      <c r="I7" s="892" t="str">
        <f>'決裁頭紙 '!C7</f>
        <v>千葉県○○市○○1-2-3</v>
      </c>
      <c r="J7" s="890"/>
      <c r="K7" s="890"/>
      <c r="L7" s="890"/>
      <c r="M7" s="890"/>
      <c r="N7" s="890"/>
      <c r="O7" s="890"/>
      <c r="P7" s="890"/>
      <c r="Q7" s="890"/>
      <c r="R7" s="890"/>
      <c r="S7" s="890"/>
      <c r="T7" s="890"/>
      <c r="U7" s="890"/>
      <c r="V7" s="890"/>
      <c r="W7" s="890"/>
      <c r="X7" s="890"/>
      <c r="Y7" s="890"/>
      <c r="Z7" s="891"/>
      <c r="AA7" s="8"/>
      <c r="AB7" s="181"/>
      <c r="AC7" s="181"/>
      <c r="AD7" s="181"/>
      <c r="AE7" s="181"/>
      <c r="AF7" s="181"/>
      <c r="AG7" s="181"/>
      <c r="AH7" s="181"/>
      <c r="AI7" s="181"/>
      <c r="AJ7" s="181"/>
      <c r="AK7" s="181"/>
      <c r="AL7" s="181"/>
      <c r="AM7" s="181"/>
      <c r="AN7" s="181"/>
    </row>
    <row r="8" spans="1:45" ht="18" customHeight="1">
      <c r="A8" s="886" t="s">
        <v>133</v>
      </c>
      <c r="B8" s="898"/>
      <c r="C8" s="898"/>
      <c r="D8" s="1060"/>
      <c r="E8" s="915" t="s">
        <v>134</v>
      </c>
      <c r="F8" s="917"/>
      <c r="G8" s="17"/>
      <c r="H8" s="916"/>
      <c r="I8" s="941"/>
      <c r="J8" s="1061">
        <f>'決裁頭紙 '!C9</f>
        <v>43556</v>
      </c>
      <c r="K8" s="1042"/>
      <c r="L8" s="1042"/>
      <c r="M8" s="1042"/>
      <c r="N8" s="1042"/>
      <c r="O8" s="1042"/>
      <c r="P8" s="1042"/>
      <c r="Q8" s="430" t="s">
        <v>135</v>
      </c>
      <c r="R8" s="1062">
        <f>'決裁頭紙 '!C11</f>
        <v>43738</v>
      </c>
      <c r="S8" s="1042"/>
      <c r="T8" s="1042"/>
      <c r="U8" s="1042"/>
      <c r="V8" s="1042"/>
      <c r="W8" s="1042"/>
      <c r="X8" s="1042"/>
      <c r="Y8" s="472">
        <f>DATEDIF(J8,R8,"M")</f>
        <v>5</v>
      </c>
      <c r="Z8" s="473" t="s">
        <v>289</v>
      </c>
      <c r="AA8" s="146"/>
      <c r="AB8" s="181"/>
      <c r="AC8" s="181"/>
      <c r="AD8" s="181"/>
      <c r="AE8" s="181"/>
      <c r="AF8" s="181"/>
      <c r="AG8" s="181"/>
      <c r="AH8" s="181"/>
      <c r="AI8" s="181"/>
      <c r="AJ8" s="181"/>
      <c r="AK8" s="181"/>
      <c r="AL8" s="181"/>
      <c r="AM8" s="181"/>
      <c r="AN8" s="181"/>
    </row>
    <row r="9" spans="1:45" ht="17.25" customHeight="1">
      <c r="A9" s="886" t="s">
        <v>107</v>
      </c>
      <c r="B9" s="887"/>
      <c r="C9" s="887"/>
      <c r="D9" s="888"/>
      <c r="E9" s="18"/>
      <c r="F9" s="18"/>
      <c r="G9" s="15"/>
      <c r="H9" s="19"/>
      <c r="I9" s="20"/>
      <c r="J9" s="19"/>
      <c r="K9" s="20" t="str">
        <f>'決裁頭紙 '!I11</f>
        <v>○○技術部工務課</v>
      </c>
      <c r="L9" s="20"/>
      <c r="M9" s="8"/>
      <c r="N9" s="8"/>
      <c r="O9" s="8"/>
      <c r="P9" s="8"/>
      <c r="Q9" s="8"/>
      <c r="R9" s="8"/>
      <c r="S9" s="20"/>
      <c r="T9" s="20"/>
      <c r="U9" s="20"/>
      <c r="V9" s="8"/>
      <c r="W9" s="8"/>
      <c r="X9" s="20"/>
      <c r="Y9" s="20"/>
      <c r="Z9" s="21"/>
      <c r="AA9" s="8"/>
      <c r="AB9" s="181"/>
      <c r="AC9" s="181"/>
      <c r="AD9" s="181"/>
      <c r="AE9" s="181"/>
      <c r="AF9" s="181"/>
      <c r="AG9" s="181"/>
      <c r="AH9" s="181"/>
      <c r="AI9" s="181"/>
      <c r="AJ9" s="181"/>
      <c r="AK9" s="181"/>
      <c r="AL9" s="181"/>
      <c r="AM9" s="181"/>
      <c r="AN9" s="181"/>
    </row>
    <row r="10" spans="1:45" ht="23.25" customHeight="1">
      <c r="A10" s="886" t="s">
        <v>113</v>
      </c>
      <c r="B10" s="887"/>
      <c r="C10" s="887"/>
      <c r="D10" s="888"/>
      <c r="E10" s="1063"/>
      <c r="F10" s="898"/>
      <c r="G10" s="898"/>
      <c r="H10" s="898"/>
      <c r="I10" s="898"/>
      <c r="J10" s="898"/>
      <c r="K10" s="1060"/>
      <c r="L10" s="1057"/>
      <c r="M10" s="887"/>
      <c r="N10" s="940"/>
      <c r="O10" s="940"/>
      <c r="P10" s="940"/>
      <c r="Q10" s="940"/>
      <c r="R10" s="940"/>
      <c r="S10" s="940"/>
      <c r="T10" s="940"/>
      <c r="U10" s="940"/>
      <c r="V10" s="940"/>
      <c r="W10" s="940"/>
      <c r="X10" s="940"/>
      <c r="Y10" s="940"/>
      <c r="Z10" s="1058"/>
      <c r="AA10" s="160"/>
      <c r="AB10" s="181"/>
      <c r="AC10" s="181"/>
      <c r="AD10" s="181"/>
      <c r="AE10" s="181"/>
      <c r="AF10" s="181"/>
      <c r="AG10" s="181"/>
      <c r="AH10" s="181"/>
      <c r="AI10" s="181"/>
      <c r="AJ10" s="181"/>
      <c r="AK10" s="181"/>
      <c r="AL10" s="181"/>
      <c r="AM10" s="181"/>
      <c r="AN10" s="181"/>
    </row>
    <row r="11" spans="1:45" ht="18" customHeight="1">
      <c r="A11" s="886" t="s">
        <v>40</v>
      </c>
      <c r="B11" s="887"/>
      <c r="C11" s="887"/>
      <c r="D11" s="888"/>
      <c r="E11" s="915" t="s">
        <v>114</v>
      </c>
      <c r="F11" s="916"/>
      <c r="G11" s="916"/>
      <c r="H11" s="916"/>
      <c r="I11" s="916"/>
      <c r="J11" s="916"/>
      <c r="K11" s="916"/>
      <c r="L11" s="916"/>
      <c r="M11" s="916"/>
      <c r="N11" s="916"/>
      <c r="O11" s="916"/>
      <c r="P11" s="915" t="s">
        <v>115</v>
      </c>
      <c r="Q11" s="916"/>
      <c r="R11" s="916"/>
      <c r="S11" s="916"/>
      <c r="T11" s="916"/>
      <c r="U11" s="916"/>
      <c r="V11" s="916"/>
      <c r="W11" s="916"/>
      <c r="X11" s="916"/>
      <c r="Y11" s="916"/>
      <c r="Z11" s="1059"/>
      <c r="AA11" s="8"/>
      <c r="AB11" s="181"/>
      <c r="AC11" s="181"/>
      <c r="AD11" s="181"/>
      <c r="AE11" s="181"/>
      <c r="AF11" s="181"/>
      <c r="AG11" s="181"/>
      <c r="AH11" s="181"/>
      <c r="AI11" s="181"/>
      <c r="AJ11" s="181"/>
      <c r="AK11" s="181"/>
      <c r="AL11" s="181"/>
      <c r="AM11" s="181"/>
      <c r="AN11" s="181"/>
    </row>
    <row r="12" spans="1:45" ht="18" customHeight="1">
      <c r="A12" s="886" t="s">
        <v>116</v>
      </c>
      <c r="B12" s="887"/>
      <c r="C12" s="887"/>
      <c r="D12" s="888"/>
      <c r="E12" s="118"/>
      <c r="F12" s="119"/>
      <c r="G12" s="182"/>
      <c r="H12" s="183"/>
      <c r="I12" s="184"/>
      <c r="J12" s="182"/>
      <c r="K12" s="183"/>
      <c r="L12" s="184"/>
      <c r="M12" s="182"/>
      <c r="N12" s="183"/>
      <c r="O12" s="184"/>
      <c r="P12" s="118"/>
      <c r="Q12" s="119"/>
      <c r="R12" s="182"/>
      <c r="S12" s="183"/>
      <c r="T12" s="184"/>
      <c r="U12" s="182"/>
      <c r="V12" s="183"/>
      <c r="W12" s="184"/>
      <c r="X12" s="182"/>
      <c r="Y12" s="183"/>
      <c r="Z12" s="185"/>
      <c r="AA12" s="8"/>
    </row>
    <row r="13" spans="1:45" ht="18" customHeight="1">
      <c r="A13" s="886" t="s">
        <v>117</v>
      </c>
      <c r="B13" s="887"/>
      <c r="C13" s="887"/>
      <c r="D13" s="888"/>
      <c r="E13" s="118"/>
      <c r="F13" s="119"/>
      <c r="G13" s="186"/>
      <c r="H13" s="187"/>
      <c r="I13" s="188"/>
      <c r="J13" s="186"/>
      <c r="K13" s="187"/>
      <c r="L13" s="188"/>
      <c r="M13" s="186"/>
      <c r="N13" s="187"/>
      <c r="O13" s="188"/>
      <c r="P13" s="118"/>
      <c r="Q13" s="119"/>
      <c r="R13" s="186"/>
      <c r="S13" s="187"/>
      <c r="T13" s="188"/>
      <c r="U13" s="186"/>
      <c r="V13" s="187"/>
      <c r="W13" s="188"/>
      <c r="X13" s="186"/>
      <c r="Y13" s="187"/>
      <c r="Z13" s="189"/>
      <c r="AA13" s="146"/>
      <c r="AB13" s="175"/>
      <c r="AC13" s="126"/>
      <c r="AD13" s="126"/>
      <c r="AE13" s="126"/>
      <c r="AF13" s="126"/>
      <c r="AG13" s="126"/>
      <c r="AH13" s="126"/>
      <c r="AI13" s="126"/>
      <c r="AJ13" s="126"/>
      <c r="AK13" s="126"/>
      <c r="AL13" s="126"/>
      <c r="AM13" s="126"/>
      <c r="AN13" s="126"/>
      <c r="AO13" s="126"/>
      <c r="AP13" s="126"/>
    </row>
    <row r="14" spans="1:45" ht="18" customHeight="1">
      <c r="A14" s="886" t="s">
        <v>118</v>
      </c>
      <c r="B14" s="887"/>
      <c r="C14" s="887"/>
      <c r="D14" s="888"/>
      <c r="E14" s="109"/>
      <c r="F14" s="120" t="s">
        <v>196</v>
      </c>
      <c r="G14" s="190"/>
      <c r="H14" s="191"/>
      <c r="I14" s="192"/>
      <c r="J14" s="190"/>
      <c r="K14" s="191"/>
      <c r="L14" s="192"/>
      <c r="M14" s="190"/>
      <c r="N14" s="191"/>
      <c r="O14" s="192"/>
      <c r="P14" s="109"/>
      <c r="Q14" s="120" t="s">
        <v>196</v>
      </c>
      <c r="R14" s="190"/>
      <c r="S14" s="191"/>
      <c r="T14" s="192"/>
      <c r="U14" s="190"/>
      <c r="V14" s="191"/>
      <c r="W14" s="192"/>
      <c r="X14" s="190"/>
      <c r="Y14" s="191"/>
      <c r="Z14" s="193"/>
      <c r="AA14" s="160"/>
      <c r="AB14" s="146"/>
    </row>
    <row r="15" spans="1:45" ht="18" customHeight="1">
      <c r="A15" s="886" t="s">
        <v>18</v>
      </c>
      <c r="B15" s="887"/>
      <c r="C15" s="887"/>
      <c r="D15" s="888"/>
      <c r="E15" s="118"/>
      <c r="F15" s="119"/>
      <c r="G15" s="182"/>
      <c r="H15" s="183"/>
      <c r="I15" s="184"/>
      <c r="J15" s="182"/>
      <c r="K15" s="183"/>
      <c r="L15" s="184"/>
      <c r="M15" s="182"/>
      <c r="N15" s="183"/>
      <c r="O15" s="184"/>
      <c r="P15" s="118"/>
      <c r="Q15" s="119"/>
      <c r="R15" s="182"/>
      <c r="S15" s="183"/>
      <c r="T15" s="184"/>
      <c r="U15" s="182"/>
      <c r="V15" s="183"/>
      <c r="W15" s="184"/>
      <c r="X15" s="182"/>
      <c r="Y15" s="183"/>
      <c r="Z15" s="185"/>
      <c r="AA15" s="7"/>
      <c r="AE15" s="138"/>
      <c r="AF15" s="138"/>
      <c r="AG15" s="138"/>
      <c r="AH15" s="194"/>
      <c r="AI15" s="195"/>
      <c r="AJ15" s="138"/>
      <c r="AK15" s="138"/>
    </row>
    <row r="16" spans="1:45" ht="17.25" customHeight="1" thickBot="1">
      <c r="A16" s="1055" t="s">
        <v>119</v>
      </c>
      <c r="B16" s="1056"/>
      <c r="C16" s="1056"/>
      <c r="D16" s="1056"/>
      <c r="E16" s="942" t="s">
        <v>163</v>
      </c>
      <c r="F16" s="946"/>
      <c r="G16" s="946"/>
      <c r="H16" s="943"/>
      <c r="I16" s="943"/>
      <c r="J16" s="943"/>
      <c r="K16" s="944"/>
      <c r="L16" s="27"/>
      <c r="M16" s="27"/>
      <c r="N16" s="27"/>
      <c r="O16" s="27"/>
      <c r="P16" s="27"/>
      <c r="Q16" s="27"/>
      <c r="R16" s="1050"/>
      <c r="S16" s="1051"/>
      <c r="T16" s="1051"/>
      <c r="U16" s="27"/>
      <c r="V16" s="1051"/>
      <c r="W16" s="1051"/>
      <c r="X16" s="1051"/>
      <c r="Y16" s="1052"/>
      <c r="Z16" s="1053"/>
      <c r="AA16" s="160"/>
      <c r="AB16" s="160"/>
      <c r="AC16" s="126"/>
      <c r="AD16" s="126"/>
      <c r="AE16" s="126"/>
      <c r="AF16" s="126"/>
      <c r="AG16" s="126"/>
      <c r="AH16" s="126"/>
      <c r="AI16" s="126"/>
      <c r="AJ16" s="126"/>
      <c r="AK16" s="126"/>
      <c r="AM16" s="7"/>
      <c r="AN16" s="7"/>
      <c r="AO16" s="7"/>
      <c r="AP16" s="150"/>
      <c r="AQ16" s="150"/>
      <c r="AR16" s="150"/>
      <c r="AS16" s="150"/>
    </row>
    <row r="17" spans="1:46" ht="18" customHeight="1">
      <c r="A17" s="951" t="s">
        <v>197</v>
      </c>
      <c r="B17" s="879"/>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952"/>
      <c r="AA17" s="160"/>
      <c r="AB17" s="146"/>
      <c r="AC17" s="126"/>
      <c r="AD17" s="126"/>
      <c r="AE17" s="126"/>
      <c r="AF17" s="126"/>
      <c r="AG17" s="126"/>
      <c r="AH17" s="126"/>
      <c r="AI17" s="126"/>
      <c r="AJ17" s="126"/>
      <c r="AK17" s="126"/>
      <c r="AM17" s="126"/>
      <c r="AN17" s="126"/>
      <c r="AO17" s="126"/>
    </row>
    <row r="18" spans="1:46" ht="18" customHeight="1">
      <c r="A18" s="11"/>
      <c r="B18" s="121" t="s">
        <v>136</v>
      </c>
      <c r="C18" s="131" t="s">
        <v>120</v>
      </c>
      <c r="D18" s="955" t="s">
        <v>137</v>
      </c>
      <c r="E18" s="954"/>
      <c r="F18" s="954" t="s">
        <v>138</v>
      </c>
      <c r="G18" s="954"/>
      <c r="H18" s="954"/>
      <c r="I18" s="1054" t="s">
        <v>164</v>
      </c>
      <c r="J18" s="1054"/>
      <c r="K18" s="1054"/>
      <c r="L18" s="196"/>
      <c r="M18" s="196">
        <v>2</v>
      </c>
      <c r="N18" s="9" t="s">
        <v>198</v>
      </c>
      <c r="O18" s="132" t="s">
        <v>139</v>
      </c>
      <c r="P18" s="132"/>
      <c r="R18" s="126"/>
      <c r="S18" s="126"/>
      <c r="T18" s="126"/>
      <c r="U18" s="126"/>
      <c r="V18" s="126"/>
      <c r="W18" s="126"/>
      <c r="X18" s="126"/>
      <c r="Y18" s="126"/>
      <c r="Z18" s="167"/>
      <c r="AA18" s="7"/>
    </row>
    <row r="19" spans="1:46" ht="18" customHeight="1">
      <c r="A19" s="11"/>
      <c r="B19" s="111" t="s">
        <v>187</v>
      </c>
      <c r="C19" s="9" t="s">
        <v>184</v>
      </c>
      <c r="D19" s="9" t="s">
        <v>121</v>
      </c>
      <c r="E19" s="9"/>
      <c r="F19" s="9"/>
      <c r="I19" s="8"/>
      <c r="J19" s="8"/>
      <c r="K19" s="8"/>
      <c r="L19" s="8"/>
      <c r="M19" s="8"/>
      <c r="N19" s="8"/>
      <c r="O19" s="8"/>
      <c r="P19" s="8"/>
      <c r="Q19" s="8"/>
      <c r="R19" s="8"/>
      <c r="S19" s="8"/>
      <c r="T19" s="8"/>
      <c r="U19" s="8"/>
      <c r="V19" s="8"/>
      <c r="W19" s="8"/>
      <c r="X19" s="8"/>
      <c r="Y19" s="8"/>
      <c r="Z19" s="16"/>
      <c r="AA19" s="197"/>
      <c r="AB19" s="174"/>
      <c r="AC19" s="132"/>
      <c r="AE19" s="126"/>
      <c r="AF19" s="126"/>
      <c r="AG19" s="126"/>
      <c r="AH19" s="126"/>
      <c r="AI19" s="126"/>
      <c r="AJ19" s="126"/>
      <c r="AK19" s="126"/>
      <c r="AL19" s="198"/>
    </row>
    <row r="20" spans="1:46" ht="18" customHeight="1">
      <c r="A20" s="11"/>
      <c r="B20" s="105" t="s">
        <v>110</v>
      </c>
      <c r="C20" s="105"/>
      <c r="D20" s="105"/>
      <c r="E20" s="105"/>
      <c r="F20" s="105"/>
      <c r="G20" s="105"/>
      <c r="H20" s="105"/>
      <c r="I20" s="105"/>
      <c r="J20" s="105"/>
      <c r="K20" s="165"/>
      <c r="L20" s="165"/>
      <c r="M20" s="165"/>
      <c r="N20" s="165"/>
      <c r="O20" s="165"/>
      <c r="P20" s="165"/>
      <c r="Q20" s="165"/>
      <c r="R20" s="165"/>
      <c r="S20" s="165"/>
      <c r="T20" s="105"/>
      <c r="U20" s="105"/>
      <c r="V20" s="105"/>
      <c r="W20" s="105"/>
      <c r="X20" s="105"/>
      <c r="Y20" s="105"/>
      <c r="Z20" s="106"/>
      <c r="AA20" s="197"/>
      <c r="AB20" s="175"/>
      <c r="AC20" s="126"/>
      <c r="AD20" s="126"/>
      <c r="AE20" s="126"/>
      <c r="AF20" s="126"/>
      <c r="AG20" s="126"/>
      <c r="AH20" s="126"/>
      <c r="AI20" s="126"/>
      <c r="AJ20" s="126"/>
      <c r="AK20" s="126"/>
      <c r="AL20" s="126"/>
      <c r="AM20" s="126"/>
      <c r="AN20" s="126"/>
      <c r="AO20" s="126"/>
      <c r="AP20" s="126"/>
      <c r="AQ20" s="126"/>
      <c r="AR20" s="126"/>
      <c r="AS20" s="126"/>
      <c r="AT20" s="126"/>
    </row>
    <row r="21" spans="1:46" ht="21" customHeight="1">
      <c r="A21" s="11"/>
      <c r="B21" s="127"/>
      <c r="C21" s="127"/>
      <c r="D21" s="127"/>
      <c r="E21" s="127"/>
      <c r="F21" s="127"/>
      <c r="G21" s="127"/>
      <c r="H21" s="113"/>
      <c r="I21" s="113"/>
      <c r="J21" s="113"/>
      <c r="K21" s="113"/>
      <c r="L21" s="113"/>
      <c r="M21" s="113"/>
      <c r="N21" s="113"/>
      <c r="O21" s="113"/>
      <c r="P21" s="113"/>
      <c r="Q21" s="113"/>
      <c r="R21" s="113"/>
      <c r="S21" s="113"/>
      <c r="T21" s="113"/>
      <c r="U21" s="113"/>
      <c r="V21" s="113"/>
      <c r="W21" s="113"/>
      <c r="X21" s="113"/>
      <c r="Y21" s="113"/>
      <c r="Z21" s="115"/>
      <c r="AA21" s="199"/>
    </row>
    <row r="22" spans="1:46" ht="21" customHeight="1">
      <c r="A22" s="11"/>
      <c r="B22" s="127"/>
      <c r="C22" s="127"/>
      <c r="D22" s="127"/>
      <c r="E22" s="127"/>
      <c r="F22" s="127"/>
      <c r="G22" s="127"/>
      <c r="H22" s="133"/>
      <c r="I22" s="133"/>
      <c r="J22" s="133"/>
      <c r="K22" s="133"/>
      <c r="L22" s="133"/>
      <c r="M22" s="133"/>
      <c r="N22" s="133"/>
      <c r="O22" s="133"/>
      <c r="P22" s="133"/>
      <c r="Q22" s="133"/>
      <c r="R22" s="133"/>
      <c r="S22" s="133"/>
      <c r="T22" s="133"/>
      <c r="U22" s="133"/>
      <c r="V22" s="133"/>
      <c r="W22" s="133"/>
      <c r="X22" s="133"/>
      <c r="Y22" s="133"/>
      <c r="Z22" s="134"/>
      <c r="AA22" s="199"/>
      <c r="AB22" s="8"/>
    </row>
    <row r="23" spans="1:46" ht="20.25" customHeight="1">
      <c r="A23" s="25"/>
      <c r="B23" s="116"/>
      <c r="C23" s="1044" t="s">
        <v>165</v>
      </c>
      <c r="D23" s="1045"/>
      <c r="E23" s="1045"/>
      <c r="F23" s="1045"/>
      <c r="G23" s="1045"/>
      <c r="H23" s="1045"/>
      <c r="I23" s="1045"/>
      <c r="J23" s="1045"/>
      <c r="K23" s="1045"/>
      <c r="L23" s="200" t="s">
        <v>184</v>
      </c>
      <c r="M23" s="1046" t="s">
        <v>166</v>
      </c>
      <c r="N23" s="1047"/>
      <c r="O23" s="1047"/>
      <c r="P23" s="200" t="s">
        <v>120</v>
      </c>
      <c r="Q23" s="1044" t="s">
        <v>167</v>
      </c>
      <c r="R23" s="1044"/>
      <c r="S23" s="1044"/>
      <c r="T23" s="1046" t="s">
        <v>168</v>
      </c>
      <c r="U23" s="1046"/>
      <c r="V23" s="116"/>
      <c r="W23" s="116"/>
      <c r="X23" s="116"/>
      <c r="Y23" s="116"/>
      <c r="Z23" s="117"/>
      <c r="AA23" s="199"/>
      <c r="AB23" s="8"/>
    </row>
    <row r="24" spans="1:46" ht="18" customHeight="1">
      <c r="A24" s="886" t="s">
        <v>122</v>
      </c>
      <c r="B24" s="887"/>
      <c r="C24" s="887"/>
      <c r="D24" s="887"/>
      <c r="E24" s="887"/>
      <c r="F24" s="1048"/>
      <c r="G24" s="1023"/>
      <c r="H24" s="1042"/>
      <c r="I24" s="1042"/>
      <c r="J24" s="1042"/>
      <c r="K24" s="1042"/>
      <c r="L24" s="1042"/>
      <c r="M24" s="1042"/>
      <c r="N24" s="1043"/>
      <c r="O24" s="1005" t="s">
        <v>123</v>
      </c>
      <c r="P24" s="900"/>
      <c r="Q24" s="900"/>
      <c r="R24" s="900"/>
      <c r="S24" s="1006"/>
      <c r="T24" s="1023"/>
      <c r="U24" s="1042"/>
      <c r="V24" s="1042"/>
      <c r="W24" s="1042"/>
      <c r="X24" s="1042"/>
      <c r="Y24" s="1042"/>
      <c r="Z24" s="1049"/>
      <c r="AA24" s="197"/>
      <c r="AB24" s="201"/>
    </row>
    <row r="25" spans="1:46" ht="22.5" customHeight="1">
      <c r="A25" s="1026" t="s">
        <v>124</v>
      </c>
      <c r="B25" s="1027"/>
      <c r="C25" s="1027"/>
      <c r="D25" s="1027"/>
      <c r="E25" s="1027"/>
      <c r="F25" s="1028"/>
      <c r="G25" s="1041"/>
      <c r="H25" s="890"/>
      <c r="I25" s="890"/>
      <c r="J25" s="890"/>
      <c r="K25" s="890"/>
      <c r="L25" s="890"/>
      <c r="M25" s="890"/>
      <c r="N25" s="890"/>
      <c r="O25" s="122"/>
      <c r="P25" s="122"/>
      <c r="Q25" s="122"/>
      <c r="R25" s="122"/>
      <c r="S25" s="122"/>
      <c r="T25" s="122"/>
      <c r="U25" s="122"/>
      <c r="V25" s="122"/>
      <c r="W25" s="122"/>
      <c r="X25" s="122"/>
      <c r="Y25" s="122"/>
      <c r="Z25" s="123"/>
      <c r="AA25" s="199"/>
      <c r="AB25" s="121"/>
    </row>
    <row r="26" spans="1:46" ht="16.5" customHeight="1">
      <c r="A26" s="886" t="s">
        <v>125</v>
      </c>
      <c r="B26" s="1003"/>
      <c r="C26" s="1003"/>
      <c r="D26" s="1003"/>
      <c r="E26" s="1003"/>
      <c r="F26" s="1004"/>
      <c r="G26" s="1023"/>
      <c r="H26" s="1042"/>
      <c r="I26" s="1042"/>
      <c r="J26" s="1042"/>
      <c r="K26" s="1042"/>
      <c r="L26" s="1042"/>
      <c r="M26" s="1042"/>
      <c r="N26" s="1043"/>
      <c r="O26" s="1005" t="s">
        <v>126</v>
      </c>
      <c r="P26" s="900"/>
      <c r="Q26" s="900"/>
      <c r="R26" s="1006"/>
      <c r="S26" s="1029" t="s">
        <v>236</v>
      </c>
      <c r="T26" s="900"/>
      <c r="U26" s="900"/>
      <c r="V26" s="900"/>
      <c r="W26" s="900"/>
      <c r="X26" s="900"/>
      <c r="Y26" s="900"/>
      <c r="Z26" s="1030"/>
      <c r="AA26" s="199"/>
      <c r="AB26" s="121"/>
    </row>
    <row r="27" spans="1:46" ht="17.25" customHeight="1">
      <c r="A27" s="920" t="s">
        <v>127</v>
      </c>
      <c r="B27" s="1031"/>
      <c r="C27" s="1031"/>
      <c r="D27" s="1031"/>
      <c r="E27" s="1031"/>
      <c r="F27" s="1032"/>
      <c r="G27" s="22" t="s">
        <v>184</v>
      </c>
      <c r="H27" s="20" t="s">
        <v>128</v>
      </c>
      <c r="I27" s="125"/>
      <c r="J27" s="125"/>
      <c r="K27" s="125"/>
      <c r="L27" s="125"/>
      <c r="M27" s="125"/>
      <c r="N27" s="125"/>
      <c r="O27" s="125"/>
      <c r="P27" s="125"/>
      <c r="Q27" s="125"/>
      <c r="R27" s="125"/>
      <c r="S27" s="125"/>
      <c r="T27" s="20"/>
      <c r="U27" s="20"/>
      <c r="V27" s="20"/>
      <c r="W27" s="20"/>
      <c r="X27" s="20"/>
      <c r="Y27" s="20"/>
      <c r="Z27" s="21"/>
      <c r="AA27" s="197"/>
    </row>
    <row r="28" spans="1:46" ht="18" customHeight="1">
      <c r="A28" s="1033"/>
      <c r="B28" s="1034"/>
      <c r="C28" s="1034"/>
      <c r="D28" s="1034"/>
      <c r="E28" s="1034"/>
      <c r="F28" s="1035"/>
      <c r="G28" s="7" t="s">
        <v>184</v>
      </c>
      <c r="H28" s="8" t="s">
        <v>129</v>
      </c>
      <c r="I28" s="8"/>
      <c r="J28" s="8"/>
      <c r="K28" s="8"/>
      <c r="L28" s="8"/>
      <c r="M28" s="8"/>
      <c r="N28" s="8"/>
      <c r="O28" s="8"/>
      <c r="P28" s="8"/>
      <c r="Q28" s="8"/>
      <c r="R28" s="8"/>
      <c r="S28" s="8"/>
      <c r="T28" s="8"/>
      <c r="U28" s="8"/>
      <c r="V28" s="8"/>
      <c r="W28" s="8"/>
      <c r="X28" s="8"/>
      <c r="Y28" s="8"/>
      <c r="Z28" s="16"/>
      <c r="AA28" s="197"/>
    </row>
    <row r="29" spans="1:46" ht="18" customHeight="1">
      <c r="A29" s="1033"/>
      <c r="B29" s="1034"/>
      <c r="C29" s="1034"/>
      <c r="D29" s="1034"/>
      <c r="E29" s="1034"/>
      <c r="F29" s="1035"/>
      <c r="G29" s="7" t="s">
        <v>184</v>
      </c>
      <c r="H29" s="966" t="s">
        <v>109</v>
      </c>
      <c r="I29" s="966"/>
      <c r="J29" s="966"/>
      <c r="K29" s="966"/>
      <c r="L29" s="966"/>
      <c r="M29" s="966"/>
      <c r="N29" s="966"/>
      <c r="O29" s="966"/>
      <c r="P29" s="966"/>
      <c r="Q29" s="966"/>
      <c r="R29" s="966"/>
      <c r="S29" s="966"/>
      <c r="T29" s="1039"/>
      <c r="U29" s="1039"/>
      <c r="V29" s="1039"/>
      <c r="W29" s="1039"/>
      <c r="X29" s="1039"/>
      <c r="Y29" s="1039"/>
      <c r="Z29" s="1040"/>
      <c r="AA29" s="197"/>
    </row>
    <row r="30" spans="1:46" ht="17.25" customHeight="1">
      <c r="A30" s="1036"/>
      <c r="B30" s="1037"/>
      <c r="C30" s="1037"/>
      <c r="D30" s="1037"/>
      <c r="E30" s="1037"/>
      <c r="F30" s="1038"/>
      <c r="G30" s="45"/>
      <c r="H30" s="116"/>
      <c r="I30" s="116"/>
      <c r="J30" s="116"/>
      <c r="K30" s="116"/>
      <c r="L30" s="116"/>
      <c r="M30" s="116"/>
      <c r="N30" s="116"/>
      <c r="O30" s="116"/>
      <c r="P30" s="116"/>
      <c r="Q30" s="116"/>
      <c r="R30" s="116"/>
      <c r="S30" s="116"/>
      <c r="T30" s="26"/>
      <c r="U30" s="26"/>
      <c r="V30" s="26"/>
      <c r="W30" s="26"/>
      <c r="X30" s="26"/>
      <c r="Y30" s="26"/>
      <c r="Z30" s="107"/>
      <c r="AA30" s="197"/>
    </row>
    <row r="31" spans="1:46" ht="22.5" customHeight="1">
      <c r="A31" s="886" t="s">
        <v>130</v>
      </c>
      <c r="B31" s="1003"/>
      <c r="C31" s="1003"/>
      <c r="D31" s="1003"/>
      <c r="E31" s="1003"/>
      <c r="F31" s="1004"/>
      <c r="G31" s="1023"/>
      <c r="H31" s="1024"/>
      <c r="I31" s="1024"/>
      <c r="J31" s="1024"/>
      <c r="K31" s="1024"/>
      <c r="L31" s="1024"/>
      <c r="M31" s="1025"/>
      <c r="N31" s="1005" t="s">
        <v>131</v>
      </c>
      <c r="O31" s="900"/>
      <c r="P31" s="900"/>
      <c r="Q31" s="900"/>
      <c r="R31" s="1006"/>
      <c r="S31" s="1019" t="s">
        <v>237</v>
      </c>
      <c r="T31" s="917"/>
      <c r="U31" s="917"/>
      <c r="V31" s="917"/>
      <c r="W31" s="917"/>
      <c r="X31" s="917"/>
      <c r="Y31" s="917"/>
      <c r="Z31" s="1020"/>
      <c r="AA31" s="197"/>
    </row>
    <row r="32" spans="1:46" ht="18" customHeight="1">
      <c r="A32" s="11" t="s">
        <v>140</v>
      </c>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7"/>
      <c r="AA32" s="199"/>
    </row>
    <row r="33" spans="1:37" ht="18" customHeight="1">
      <c r="A33" s="965"/>
      <c r="B33" s="966"/>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7"/>
      <c r="AA33" s="202"/>
      <c r="AB33" s="203"/>
    </row>
    <row r="34" spans="1:37" ht="18" customHeight="1">
      <c r="A34" s="1021"/>
      <c r="B34" s="953"/>
      <c r="C34" s="953"/>
      <c r="D34" s="953"/>
      <c r="E34" s="953"/>
      <c r="F34" s="953"/>
      <c r="G34" s="953"/>
      <c r="H34" s="953"/>
      <c r="I34" s="953"/>
      <c r="J34" s="953"/>
      <c r="K34" s="953"/>
      <c r="L34" s="953"/>
      <c r="M34" s="953"/>
      <c r="N34" s="953"/>
      <c r="O34" s="953"/>
      <c r="P34" s="953"/>
      <c r="Q34" s="953"/>
      <c r="R34" s="953"/>
      <c r="S34" s="953"/>
      <c r="T34" s="953"/>
      <c r="U34" s="953"/>
      <c r="V34" s="953"/>
      <c r="W34" s="953"/>
      <c r="X34" s="953"/>
      <c r="Y34" s="953"/>
      <c r="Z34" s="1022"/>
      <c r="AA34" s="199"/>
    </row>
    <row r="35" spans="1:37" ht="18" customHeight="1" thickBot="1">
      <c r="A35" s="1007"/>
      <c r="B35" s="1008"/>
      <c r="C35" s="1008"/>
      <c r="D35" s="1008"/>
      <c r="E35" s="1009"/>
      <c r="F35" s="1009"/>
      <c r="G35" s="1009"/>
      <c r="H35" s="1009"/>
      <c r="I35" s="1009"/>
      <c r="J35" s="1009"/>
      <c r="K35" s="1009"/>
      <c r="L35" s="1009"/>
      <c r="M35" s="1009"/>
      <c r="N35" s="1009"/>
      <c r="O35" s="1009"/>
      <c r="P35" s="1009"/>
      <c r="Q35" s="1009"/>
      <c r="R35" s="1009"/>
      <c r="S35" s="1009"/>
      <c r="T35" s="1009"/>
      <c r="U35" s="1009"/>
      <c r="V35" s="1009"/>
      <c r="W35" s="1009"/>
      <c r="X35" s="1009"/>
      <c r="Y35" s="1009"/>
      <c r="Z35" s="1010"/>
      <c r="AA35" s="199"/>
    </row>
    <row r="36" spans="1:37" ht="15" customHeight="1">
      <c r="A36" s="1011" t="s">
        <v>190</v>
      </c>
      <c r="B36" s="1012"/>
      <c r="C36" s="1012"/>
      <c r="D36" s="1012"/>
      <c r="E36" s="1012"/>
      <c r="F36" s="1013"/>
      <c r="G36" s="979" t="s">
        <v>191</v>
      </c>
      <c r="H36" s="1014"/>
      <c r="I36" s="1014"/>
      <c r="J36" s="1014"/>
      <c r="K36" s="1014"/>
      <c r="L36" s="1014"/>
      <c r="M36" s="1014"/>
      <c r="N36" s="1014"/>
      <c r="O36" s="1014"/>
      <c r="P36" s="1014"/>
      <c r="Q36" s="1014"/>
      <c r="R36" s="1014"/>
      <c r="S36" s="1014"/>
      <c r="T36" s="1014"/>
      <c r="U36" s="1014"/>
      <c r="V36" s="1014"/>
      <c r="W36" s="1014"/>
      <c r="X36" s="1014"/>
      <c r="Y36" s="1014"/>
      <c r="Z36" s="1015"/>
      <c r="AA36" s="199"/>
    </row>
    <row r="37" spans="1:37" ht="15" customHeight="1">
      <c r="A37" s="982" t="s">
        <v>192</v>
      </c>
      <c r="B37" s="983"/>
      <c r="C37" s="983"/>
      <c r="D37" s="983"/>
      <c r="E37" s="983"/>
      <c r="F37" s="984"/>
      <c r="G37" s="1016"/>
      <c r="H37" s="1017"/>
      <c r="I37" s="1017"/>
      <c r="J37" s="1017"/>
      <c r="K37" s="1017"/>
      <c r="L37" s="1017"/>
      <c r="M37" s="1017"/>
      <c r="N37" s="1017"/>
      <c r="O37" s="1017"/>
      <c r="P37" s="1017"/>
      <c r="Q37" s="1017"/>
      <c r="R37" s="1017"/>
      <c r="S37" s="1017"/>
      <c r="T37" s="1017"/>
      <c r="U37" s="1017"/>
      <c r="V37" s="1017"/>
      <c r="W37" s="1017"/>
      <c r="X37" s="1017"/>
      <c r="Y37" s="1017"/>
      <c r="Z37" s="1018"/>
      <c r="AA37" s="199"/>
    </row>
    <row r="38" spans="1:37" ht="27" customHeight="1">
      <c r="A38" s="223"/>
      <c r="B38" s="209"/>
      <c r="C38" s="209"/>
      <c r="D38" s="209"/>
      <c r="E38" s="209"/>
      <c r="F38" s="224"/>
      <c r="G38" s="209"/>
      <c r="H38" s="209"/>
      <c r="I38" s="209"/>
      <c r="J38" s="209"/>
      <c r="K38" s="209"/>
      <c r="L38" s="209"/>
      <c r="M38" s="209"/>
      <c r="N38" s="209"/>
      <c r="O38" s="209"/>
      <c r="P38" s="209"/>
      <c r="Q38" s="209"/>
      <c r="R38" s="209"/>
      <c r="S38" s="209"/>
      <c r="T38" s="209"/>
      <c r="U38" s="209"/>
      <c r="V38" s="209"/>
      <c r="W38" s="209"/>
      <c r="X38" s="209"/>
      <c r="Y38" s="209"/>
      <c r="Z38" s="210"/>
      <c r="AA38" s="204"/>
      <c r="AB38" s="205"/>
      <c r="AC38" s="206"/>
      <c r="AD38" s="206"/>
      <c r="AE38" s="206"/>
      <c r="AF38" s="206"/>
      <c r="AG38" s="206"/>
    </row>
    <row r="39" spans="1:37" ht="27" customHeight="1" thickBot="1">
      <c r="A39" s="223"/>
      <c r="B39" s="209"/>
      <c r="C39" s="209"/>
      <c r="D39" s="209"/>
      <c r="E39" s="209"/>
      <c r="F39" s="224"/>
      <c r="G39" s="209"/>
      <c r="H39" s="209"/>
      <c r="I39" s="209"/>
      <c r="J39" s="209"/>
      <c r="K39" s="209"/>
      <c r="L39" s="209"/>
      <c r="M39" s="209"/>
      <c r="N39" s="209"/>
      <c r="O39" s="209"/>
      <c r="P39" s="209"/>
      <c r="Q39" s="209"/>
      <c r="R39" s="209"/>
      <c r="S39" s="209"/>
      <c r="T39" s="209"/>
      <c r="U39" s="209"/>
      <c r="V39" s="209"/>
      <c r="W39" s="209"/>
      <c r="X39" s="209"/>
      <c r="Y39" s="209"/>
      <c r="Z39" s="210"/>
      <c r="AA39" s="197"/>
    </row>
    <row r="40" spans="1:37" ht="18.75" customHeight="1">
      <c r="A40" s="971" t="s">
        <v>169</v>
      </c>
      <c r="B40" s="972"/>
      <c r="C40" s="972"/>
      <c r="D40" s="972"/>
      <c r="E40" s="972"/>
      <c r="F40" s="972"/>
      <c r="G40" s="972"/>
      <c r="H40" s="972"/>
      <c r="I40" s="972"/>
      <c r="J40" s="972"/>
      <c r="K40" s="972"/>
      <c r="L40" s="972"/>
      <c r="M40" s="972"/>
      <c r="N40" s="972"/>
      <c r="O40" s="972"/>
      <c r="P40" s="972"/>
      <c r="Q40" s="972"/>
      <c r="R40" s="972"/>
      <c r="S40" s="972"/>
      <c r="T40" s="972"/>
      <c r="U40" s="972"/>
      <c r="V40" s="972"/>
      <c r="W40" s="972"/>
      <c r="X40" s="972"/>
      <c r="Y40" s="972"/>
      <c r="Z40" s="973"/>
      <c r="AA40" s="7"/>
    </row>
    <row r="41" spans="1:37" ht="14.25" customHeight="1">
      <c r="A41" s="974"/>
      <c r="B41" s="975"/>
      <c r="C41" s="975"/>
      <c r="D41" s="975"/>
      <c r="E41" s="975"/>
      <c r="F41" s="975"/>
      <c r="G41" s="975"/>
      <c r="H41" s="975"/>
      <c r="I41" s="975"/>
      <c r="J41" s="975"/>
      <c r="K41" s="975"/>
      <c r="L41" s="975"/>
      <c r="M41" s="975"/>
      <c r="N41" s="213"/>
      <c r="O41" s="213"/>
      <c r="P41" s="213"/>
      <c r="Q41" s="213"/>
      <c r="R41" s="213"/>
      <c r="S41" s="213"/>
      <c r="T41" s="998" t="s">
        <v>170</v>
      </c>
      <c r="U41" s="999" t="s">
        <v>193</v>
      </c>
      <c r="V41" s="1000"/>
      <c r="W41" s="1001"/>
      <c r="X41" s="1000" t="s">
        <v>194</v>
      </c>
      <c r="Y41" s="1000"/>
      <c r="Z41" s="1002"/>
      <c r="AA41" s="160"/>
    </row>
    <row r="42" spans="1:37" ht="14.25" customHeight="1">
      <c r="A42" s="214"/>
      <c r="B42" s="213"/>
      <c r="C42" s="213"/>
      <c r="D42" s="213"/>
      <c r="E42" s="213"/>
      <c r="F42" s="213"/>
      <c r="G42" s="213"/>
      <c r="H42" s="213"/>
      <c r="I42" s="213"/>
      <c r="J42" s="213"/>
      <c r="K42" s="213"/>
      <c r="L42" s="213"/>
      <c r="M42" s="213"/>
      <c r="N42" s="213"/>
      <c r="O42" s="213"/>
      <c r="P42" s="213"/>
      <c r="Q42" s="213"/>
      <c r="R42" s="213"/>
      <c r="S42" s="213"/>
      <c r="T42" s="985"/>
      <c r="U42" s="987" t="s">
        <v>195</v>
      </c>
      <c r="V42" s="988"/>
      <c r="W42" s="989"/>
      <c r="X42" s="987" t="s">
        <v>195</v>
      </c>
      <c r="Y42" s="988"/>
      <c r="Z42" s="997"/>
      <c r="AA42" s="160"/>
    </row>
    <row r="43" spans="1:37" ht="17.25" customHeight="1">
      <c r="A43" s="214"/>
      <c r="B43" s="213"/>
      <c r="C43" s="213"/>
      <c r="D43" s="213"/>
      <c r="E43" s="213"/>
      <c r="F43" s="213"/>
      <c r="G43" s="213"/>
      <c r="H43" s="213"/>
      <c r="I43" s="213"/>
      <c r="J43" s="213"/>
      <c r="K43" s="213"/>
      <c r="L43" s="213"/>
      <c r="M43" s="213"/>
      <c r="N43" s="213"/>
      <c r="O43" s="213"/>
      <c r="P43" s="213"/>
      <c r="Q43" s="213"/>
      <c r="R43" s="213"/>
      <c r="S43" s="213"/>
      <c r="T43" s="985"/>
      <c r="U43" s="227"/>
      <c r="V43" s="205"/>
      <c r="W43" s="228"/>
      <c r="X43" s="205"/>
      <c r="Y43" s="205"/>
      <c r="Z43" s="229"/>
      <c r="AA43" s="160"/>
    </row>
    <row r="44" spans="1:37" ht="17.25" customHeight="1">
      <c r="A44" s="214"/>
      <c r="B44" s="213"/>
      <c r="C44" s="213"/>
      <c r="D44" s="213"/>
      <c r="E44" s="213"/>
      <c r="F44" s="213"/>
      <c r="G44" s="213"/>
      <c r="H44" s="213"/>
      <c r="I44" s="213"/>
      <c r="J44" s="213"/>
      <c r="K44" s="213"/>
      <c r="L44" s="213"/>
      <c r="M44" s="213"/>
      <c r="N44" s="213"/>
      <c r="O44" s="213"/>
      <c r="P44" s="213"/>
      <c r="Q44" s="213"/>
      <c r="R44" s="213"/>
      <c r="S44" s="213"/>
      <c r="T44" s="985"/>
      <c r="U44" s="215"/>
      <c r="V44" s="213"/>
      <c r="W44" s="216"/>
      <c r="X44" s="213"/>
      <c r="Y44" s="213"/>
      <c r="Z44" s="217"/>
    </row>
    <row r="45" spans="1:37" ht="17.25" customHeight="1" thickBot="1">
      <c r="A45" s="218"/>
      <c r="B45" s="219"/>
      <c r="C45" s="219"/>
      <c r="D45" s="219"/>
      <c r="E45" s="219"/>
      <c r="F45" s="219"/>
      <c r="G45" s="219"/>
      <c r="H45" s="219"/>
      <c r="I45" s="219"/>
      <c r="J45" s="219"/>
      <c r="K45" s="219"/>
      <c r="L45" s="219"/>
      <c r="M45" s="219"/>
      <c r="N45" s="219"/>
      <c r="O45" s="219"/>
      <c r="P45" s="219"/>
      <c r="Q45" s="219"/>
      <c r="R45" s="219"/>
      <c r="S45" s="219"/>
      <c r="T45" s="986"/>
      <c r="U45" s="220"/>
      <c r="V45" s="219"/>
      <c r="W45" s="221"/>
      <c r="X45" s="219"/>
      <c r="Y45" s="219"/>
      <c r="Z45" s="222"/>
      <c r="AD45" s="8"/>
    </row>
    <row r="46" spans="1:37" ht="17.25" customHeight="1">
      <c r="A46" s="208" t="s">
        <v>141</v>
      </c>
      <c r="B46" s="23"/>
      <c r="C46" s="23"/>
      <c r="D46" s="23"/>
      <c r="E46" s="23"/>
      <c r="F46" s="23"/>
      <c r="G46" s="23"/>
      <c r="H46" s="23"/>
      <c r="I46" s="23"/>
      <c r="J46" s="23"/>
      <c r="K46" s="23"/>
      <c r="L46" s="23"/>
      <c r="M46" s="23"/>
      <c r="N46" s="23"/>
      <c r="O46" s="23"/>
      <c r="P46" s="23"/>
      <c r="Q46" s="23"/>
      <c r="R46" s="23"/>
      <c r="S46" s="23"/>
      <c r="T46" s="23"/>
      <c r="U46" s="23"/>
      <c r="V46" s="23" t="s">
        <v>286</v>
      </c>
      <c r="W46" s="23"/>
      <c r="X46" s="23"/>
      <c r="Y46" s="23"/>
      <c r="Z46" s="23"/>
      <c r="AA46" s="156"/>
      <c r="AC46" s="175"/>
      <c r="AD46" s="175"/>
      <c r="AE46" s="175"/>
      <c r="AF46" s="175"/>
      <c r="AG46" s="175"/>
      <c r="AH46" s="175"/>
      <c r="AI46" s="175"/>
      <c r="AJ46" s="175"/>
      <c r="AK46" s="175"/>
    </row>
  </sheetData>
  <mergeCells count="76">
    <mergeCell ref="S4:T4"/>
    <mergeCell ref="U4:Y4"/>
    <mergeCell ref="E10:K10"/>
    <mergeCell ref="B1:N1"/>
    <mergeCell ref="X1:Z1"/>
    <mergeCell ref="A2:Z2"/>
    <mergeCell ref="A3:F3"/>
    <mergeCell ref="G3:H3"/>
    <mergeCell ref="S3:T3"/>
    <mergeCell ref="U3:Y3"/>
    <mergeCell ref="A5:D5"/>
    <mergeCell ref="L5:M5"/>
    <mergeCell ref="A6:D6"/>
    <mergeCell ref="E6:Z6"/>
    <mergeCell ref="A7:D7"/>
    <mergeCell ref="F7:H7"/>
    <mergeCell ref="A8:D8"/>
    <mergeCell ref="E8:F8"/>
    <mergeCell ref="H8:I8"/>
    <mergeCell ref="A9:D9"/>
    <mergeCell ref="I7:Z7"/>
    <mergeCell ref="J8:P8"/>
    <mergeCell ref="R8:X8"/>
    <mergeCell ref="A10:D10"/>
    <mergeCell ref="L10:M10"/>
    <mergeCell ref="N10:Z10"/>
    <mergeCell ref="A11:D11"/>
    <mergeCell ref="E11:O11"/>
    <mergeCell ref="P11:Z11"/>
    <mergeCell ref="A12:D12"/>
    <mergeCell ref="A13:D13"/>
    <mergeCell ref="A14:D14"/>
    <mergeCell ref="A15:D15"/>
    <mergeCell ref="A16:D16"/>
    <mergeCell ref="R16:T16"/>
    <mergeCell ref="V16:X16"/>
    <mergeCell ref="Y16:Z16"/>
    <mergeCell ref="A17:Z17"/>
    <mergeCell ref="D18:E18"/>
    <mergeCell ref="F18:H18"/>
    <mergeCell ref="I18:K18"/>
    <mergeCell ref="E16:K16"/>
    <mergeCell ref="C23:K23"/>
    <mergeCell ref="M23:O23"/>
    <mergeCell ref="Q23:S23"/>
    <mergeCell ref="T23:U23"/>
    <mergeCell ref="A24:F24"/>
    <mergeCell ref="O24:S24"/>
    <mergeCell ref="G24:N24"/>
    <mergeCell ref="T24:Z24"/>
    <mergeCell ref="A25:F25"/>
    <mergeCell ref="A26:F26"/>
    <mergeCell ref="O26:R26"/>
    <mergeCell ref="S26:Z26"/>
    <mergeCell ref="A27:F30"/>
    <mergeCell ref="H29:Z29"/>
    <mergeCell ref="G25:N25"/>
    <mergeCell ref="G26:N26"/>
    <mergeCell ref="A31:F31"/>
    <mergeCell ref="N31:R31"/>
    <mergeCell ref="A35:Z35"/>
    <mergeCell ref="A36:F36"/>
    <mergeCell ref="G36:Z37"/>
    <mergeCell ref="A37:F37"/>
    <mergeCell ref="S31:Z31"/>
    <mergeCell ref="C32:Z32"/>
    <mergeCell ref="A33:Z33"/>
    <mergeCell ref="A34:Z34"/>
    <mergeCell ref="G31:M31"/>
    <mergeCell ref="A40:Z40"/>
    <mergeCell ref="A41:M41"/>
    <mergeCell ref="T41:T45"/>
    <mergeCell ref="U41:W41"/>
    <mergeCell ref="X41:Z41"/>
    <mergeCell ref="U42:W42"/>
    <mergeCell ref="X42:Z42"/>
  </mergeCells>
  <phoneticPr fontId="3"/>
  <pageMargins left="0.55118110236220474" right="0.19685039370078741" top="0.39" bottom="0" header="0.19685039370078741" footer="0.23622047244094491"/>
  <pageSetup paperSize="9" pageOrder="overThenDown" orientation="portrait" r:id="rId1"/>
  <headerFooter alignWithMargins="0">
    <oddFooter xml:space="preserve">&amp;R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zoomScale="85" zoomScaleNormal="85" workbookViewId="0"/>
  </sheetViews>
  <sheetFormatPr defaultRowHeight="14.25"/>
  <cols>
    <col min="1" max="1" width="4.875" style="1071" customWidth="1"/>
    <col min="2" max="2" width="6" style="1072" customWidth="1"/>
    <col min="3" max="3" width="9" style="1071"/>
    <col min="4" max="4" width="7.375" style="1071" customWidth="1"/>
    <col min="5" max="5" width="9" style="1071"/>
    <col min="6" max="6" width="8.375" style="1071" customWidth="1"/>
    <col min="7" max="8" width="11.625" style="1072" customWidth="1"/>
    <col min="9" max="9" width="18.625" style="1071" customWidth="1"/>
    <col min="10" max="12" width="9" style="1071"/>
    <col min="13" max="13" width="11.875" style="1071" customWidth="1"/>
    <col min="14" max="14" width="22.75" style="1071" customWidth="1"/>
    <col min="15" max="15" width="17.625" style="1071" customWidth="1"/>
    <col min="16" max="16384" width="9" style="1071"/>
  </cols>
  <sheetData>
    <row r="1" spans="1:15" ht="22.5" customHeight="1">
      <c r="A1" s="1069" t="s">
        <v>330</v>
      </c>
      <c r="B1" s="1070"/>
      <c r="C1" s="1069"/>
      <c r="D1" s="1069"/>
      <c r="E1" s="1069"/>
      <c r="N1" s="1073" t="s">
        <v>331</v>
      </c>
      <c r="O1" s="1074"/>
    </row>
    <row r="2" spans="1:15" ht="11.25" customHeight="1"/>
    <row r="3" spans="1:15" ht="18" customHeight="1">
      <c r="A3" s="1075"/>
      <c r="B3" s="1076" t="s">
        <v>332</v>
      </c>
      <c r="C3" s="1077" t="s">
        <v>333</v>
      </c>
      <c r="D3" s="1078"/>
      <c r="E3" s="1078"/>
      <c r="F3" s="1078"/>
      <c r="G3" s="1079" t="s">
        <v>334</v>
      </c>
      <c r="H3" s="1079" t="s">
        <v>335</v>
      </c>
      <c r="I3" s="1077" t="s">
        <v>336</v>
      </c>
      <c r="J3" s="1078"/>
      <c r="K3" s="1078"/>
      <c r="L3" s="1078"/>
      <c r="M3" s="1078"/>
      <c r="N3" s="1076" t="s">
        <v>337</v>
      </c>
      <c r="O3" s="1076" t="s">
        <v>338</v>
      </c>
    </row>
    <row r="4" spans="1:15" ht="16.5" customHeight="1">
      <c r="A4" s="1080" t="s">
        <v>339</v>
      </c>
      <c r="B4" s="1081">
        <v>31</v>
      </c>
      <c r="C4" s="1082" t="s">
        <v>340</v>
      </c>
      <c r="D4" s="1083"/>
      <c r="E4" s="1084"/>
      <c r="F4" s="1084"/>
      <c r="G4" s="1085">
        <v>0.19</v>
      </c>
      <c r="H4" s="1081" t="s">
        <v>341</v>
      </c>
      <c r="I4" s="1086" t="s">
        <v>342</v>
      </c>
      <c r="J4" s="1084"/>
      <c r="K4" s="1084"/>
      <c r="L4" s="1084"/>
      <c r="M4" s="1084"/>
      <c r="N4" s="1087" t="s">
        <v>343</v>
      </c>
      <c r="O4" s="1087"/>
    </row>
    <row r="5" spans="1:15" ht="16.5" customHeight="1">
      <c r="A5" s="1088"/>
      <c r="B5" s="1089"/>
      <c r="C5" s="1090"/>
      <c r="D5" s="1091"/>
      <c r="E5" s="1092"/>
      <c r="F5" s="1092"/>
      <c r="G5" s="1089"/>
      <c r="H5" s="1089"/>
      <c r="I5" s="1093" t="s">
        <v>344</v>
      </c>
      <c r="J5" s="1092"/>
      <c r="K5" s="1092"/>
      <c r="L5" s="1092"/>
      <c r="M5" s="1092"/>
      <c r="N5" s="1094"/>
      <c r="O5" s="1094"/>
    </row>
    <row r="6" spans="1:15" ht="16.5" customHeight="1">
      <c r="A6" s="1088"/>
      <c r="B6" s="1089"/>
      <c r="C6" s="1091"/>
      <c r="D6" s="1091"/>
      <c r="E6" s="1092"/>
      <c r="F6" s="1092"/>
      <c r="G6" s="1089"/>
      <c r="H6" s="1089"/>
      <c r="I6" s="1095" t="s">
        <v>345</v>
      </c>
      <c r="J6" s="1096"/>
      <c r="K6" s="1096"/>
      <c r="L6" s="1096"/>
      <c r="M6" s="1096"/>
      <c r="N6" s="1097"/>
      <c r="O6" s="1094"/>
    </row>
    <row r="7" spans="1:15" ht="16.5" customHeight="1">
      <c r="A7" s="1088"/>
      <c r="B7" s="1081">
        <v>32</v>
      </c>
      <c r="C7" s="1082" t="s">
        <v>346</v>
      </c>
      <c r="D7" s="1083"/>
      <c r="E7" s="1084"/>
      <c r="F7" s="1084"/>
      <c r="G7" s="1085">
        <v>0.19</v>
      </c>
      <c r="H7" s="1081" t="s">
        <v>347</v>
      </c>
      <c r="I7" s="1098" t="s">
        <v>348</v>
      </c>
      <c r="J7" s="1099"/>
      <c r="K7" s="1099"/>
      <c r="L7" s="1099"/>
      <c r="M7" s="1099"/>
      <c r="N7" s="1087" t="s">
        <v>343</v>
      </c>
      <c r="O7" s="1087"/>
    </row>
    <row r="8" spans="1:15" ht="16.5" customHeight="1">
      <c r="A8" s="1088"/>
      <c r="B8" s="1089"/>
      <c r="C8" s="1091"/>
      <c r="D8" s="1091"/>
      <c r="E8" s="1092"/>
      <c r="F8" s="1092"/>
      <c r="G8" s="1089"/>
      <c r="H8" s="1089"/>
      <c r="I8" s="1093" t="s">
        <v>349</v>
      </c>
      <c r="J8" s="1092"/>
      <c r="K8" s="1092"/>
      <c r="L8" s="1092"/>
      <c r="M8" s="1092"/>
      <c r="N8" s="1097"/>
      <c r="O8" s="1097"/>
    </row>
    <row r="9" spans="1:15" ht="16.5" customHeight="1">
      <c r="A9" s="1088"/>
      <c r="B9" s="1100">
        <v>33</v>
      </c>
      <c r="C9" s="1101" t="s">
        <v>350</v>
      </c>
      <c r="D9" s="1102"/>
      <c r="E9" s="1102"/>
      <c r="F9" s="1103"/>
      <c r="G9" s="1104">
        <v>0.17</v>
      </c>
      <c r="H9" s="1100" t="s">
        <v>351</v>
      </c>
      <c r="I9" s="1105" t="s">
        <v>352</v>
      </c>
      <c r="J9" s="1106"/>
      <c r="K9" s="1106"/>
      <c r="L9" s="1106"/>
      <c r="M9" s="1106"/>
      <c r="N9" s="1107" t="s">
        <v>353</v>
      </c>
      <c r="O9" s="1108" t="s">
        <v>354</v>
      </c>
    </row>
    <row r="10" spans="1:15" ht="16.5" customHeight="1">
      <c r="A10" s="1088"/>
      <c r="B10" s="1109"/>
      <c r="C10" s="1110"/>
      <c r="D10" s="1111"/>
      <c r="E10" s="1111"/>
      <c r="F10" s="1112"/>
      <c r="G10" s="1113"/>
      <c r="H10" s="1109"/>
      <c r="I10" s="1114" t="s">
        <v>355</v>
      </c>
      <c r="J10" s="1115"/>
      <c r="K10" s="1115"/>
      <c r="L10" s="1115"/>
      <c r="M10" s="1115"/>
      <c r="N10" s="1116"/>
      <c r="O10" s="1117" t="s">
        <v>356</v>
      </c>
    </row>
    <row r="11" spans="1:15" ht="16.5" customHeight="1">
      <c r="A11" s="1088"/>
      <c r="B11" s="1109"/>
      <c r="C11" s="1110"/>
      <c r="D11" s="1111"/>
      <c r="E11" s="1111"/>
      <c r="F11" s="1112"/>
      <c r="G11" s="1113"/>
      <c r="H11" s="1109"/>
      <c r="I11" s="1118" t="s">
        <v>357</v>
      </c>
      <c r="J11" s="1119"/>
      <c r="K11" s="1119"/>
      <c r="L11" s="1119"/>
      <c r="M11" s="1120"/>
      <c r="N11" s="1116"/>
      <c r="O11" s="1117" t="s">
        <v>358</v>
      </c>
    </row>
    <row r="12" spans="1:15" ht="16.5" customHeight="1">
      <c r="A12" s="1088"/>
      <c r="B12" s="1121"/>
      <c r="C12" s="1122"/>
      <c r="D12" s="1123"/>
      <c r="E12" s="1123"/>
      <c r="F12" s="1124"/>
      <c r="G12" s="1125"/>
      <c r="H12" s="1121"/>
      <c r="I12" s="1126"/>
      <c r="J12" s="1127"/>
      <c r="K12" s="1127"/>
      <c r="L12" s="1127"/>
      <c r="M12" s="1128"/>
      <c r="N12" s="1129"/>
      <c r="O12" s="1130" t="s">
        <v>359</v>
      </c>
    </row>
    <row r="13" spans="1:15" ht="16.5" customHeight="1">
      <c r="A13" s="1088"/>
      <c r="B13" s="1131">
        <v>34</v>
      </c>
      <c r="C13" s="1132" t="s">
        <v>360</v>
      </c>
      <c r="D13" s="1133"/>
      <c r="E13" s="1099"/>
      <c r="F13" s="1099"/>
      <c r="G13" s="1134">
        <v>0.19</v>
      </c>
      <c r="H13" s="1131" t="s">
        <v>351</v>
      </c>
      <c r="I13" s="1135" t="s">
        <v>361</v>
      </c>
      <c r="J13" s="1136"/>
      <c r="K13" s="1136"/>
      <c r="L13" s="1136"/>
      <c r="M13" s="1136"/>
      <c r="N13" s="1137" t="s">
        <v>343</v>
      </c>
      <c r="O13" s="1094"/>
    </row>
    <row r="14" spans="1:15" ht="16.5" customHeight="1">
      <c r="A14" s="1088"/>
      <c r="B14" s="1138"/>
      <c r="C14" s="1139"/>
      <c r="D14" s="1139"/>
      <c r="E14" s="1140"/>
      <c r="F14" s="1140"/>
      <c r="G14" s="1138"/>
      <c r="H14" s="1138"/>
      <c r="I14" s="1140"/>
      <c r="J14" s="1140"/>
      <c r="K14" s="1140"/>
      <c r="L14" s="1140"/>
      <c r="M14" s="1140"/>
      <c r="N14" s="1141"/>
      <c r="O14" s="1094"/>
    </row>
    <row r="15" spans="1:15" ht="16.5" customHeight="1">
      <c r="A15" s="1088"/>
      <c r="B15" s="1100">
        <v>35</v>
      </c>
      <c r="C15" s="1142" t="s">
        <v>362</v>
      </c>
      <c r="D15" s="1143"/>
      <c r="E15" s="1144"/>
      <c r="F15" s="1144"/>
      <c r="G15" s="1104">
        <v>0.23</v>
      </c>
      <c r="H15" s="1100" t="s">
        <v>363</v>
      </c>
      <c r="I15" s="1145" t="s">
        <v>364</v>
      </c>
      <c r="J15" s="1146"/>
      <c r="K15" s="1146"/>
      <c r="L15" s="1146"/>
      <c r="M15" s="1146"/>
      <c r="N15" s="1147" t="s">
        <v>365</v>
      </c>
      <c r="O15" s="1108" t="s">
        <v>366</v>
      </c>
    </row>
    <row r="16" spans="1:15" ht="16.5" customHeight="1">
      <c r="A16" s="1088"/>
      <c r="B16" s="1148"/>
      <c r="C16" s="1149"/>
      <c r="D16" s="1150"/>
      <c r="E16" s="1115"/>
      <c r="F16" s="1115"/>
      <c r="G16" s="1148"/>
      <c r="H16" s="1148"/>
      <c r="I16" s="1151" t="s">
        <v>367</v>
      </c>
      <c r="J16" s="1152"/>
      <c r="K16" s="1152"/>
      <c r="L16" s="1152"/>
      <c r="M16" s="1152"/>
      <c r="N16" s="1153" t="s">
        <v>368</v>
      </c>
      <c r="O16" s="1117" t="s">
        <v>369</v>
      </c>
    </row>
    <row r="17" spans="1:15" ht="16.5" customHeight="1">
      <c r="A17" s="1088"/>
      <c r="B17" s="1148"/>
      <c r="C17" s="1149"/>
      <c r="D17" s="1150"/>
      <c r="E17" s="1115"/>
      <c r="F17" s="1115"/>
      <c r="G17" s="1148"/>
      <c r="H17" s="1148"/>
      <c r="I17" s="1154" t="s">
        <v>370</v>
      </c>
      <c r="J17" s="1155"/>
      <c r="K17" s="1155"/>
      <c r="L17" s="1155"/>
      <c r="M17" s="1155"/>
      <c r="N17" s="1156"/>
      <c r="O17" s="1117" t="s">
        <v>371</v>
      </c>
    </row>
    <row r="18" spans="1:15" ht="16.5" customHeight="1">
      <c r="A18" s="1088"/>
      <c r="B18" s="1148"/>
      <c r="C18" s="1149"/>
      <c r="D18" s="1150"/>
      <c r="E18" s="1115"/>
      <c r="F18" s="1115"/>
      <c r="G18" s="1148"/>
      <c r="H18" s="1148"/>
      <c r="I18" s="1154" t="s">
        <v>372</v>
      </c>
      <c r="J18" s="1155"/>
      <c r="K18" s="1155"/>
      <c r="L18" s="1155"/>
      <c r="M18" s="1155"/>
      <c r="N18" s="1116"/>
      <c r="O18" s="1117" t="s">
        <v>373</v>
      </c>
    </row>
    <row r="19" spans="1:15" ht="16.5" customHeight="1">
      <c r="A19" s="1088"/>
      <c r="B19" s="1148"/>
      <c r="C19" s="1149"/>
      <c r="D19" s="1150"/>
      <c r="E19" s="1115"/>
      <c r="F19" s="1115"/>
      <c r="G19" s="1148"/>
      <c r="H19" s="1148"/>
      <c r="I19" s="1157" t="s">
        <v>374</v>
      </c>
      <c r="J19" s="1158"/>
      <c r="K19" s="1158"/>
      <c r="L19" s="1158"/>
      <c r="M19" s="1158"/>
      <c r="N19" s="1116"/>
      <c r="O19" s="1117"/>
    </row>
    <row r="20" spans="1:15" ht="16.5" customHeight="1">
      <c r="A20" s="1088"/>
      <c r="B20" s="1148"/>
      <c r="C20" s="1149"/>
      <c r="D20" s="1150"/>
      <c r="E20" s="1115"/>
      <c r="F20" s="1115"/>
      <c r="G20" s="1148"/>
      <c r="H20" s="1148"/>
      <c r="I20" s="1151" t="s">
        <v>375</v>
      </c>
      <c r="J20" s="1152"/>
      <c r="K20" s="1152"/>
      <c r="L20" s="1152"/>
      <c r="M20" s="1152"/>
      <c r="N20" s="1116"/>
      <c r="O20" s="1117"/>
    </row>
    <row r="21" spans="1:15" ht="16.5" customHeight="1">
      <c r="A21" s="1088"/>
      <c r="B21" s="1148"/>
      <c r="C21" s="1149"/>
      <c r="D21" s="1150"/>
      <c r="E21" s="1115"/>
      <c r="F21" s="1115"/>
      <c r="G21" s="1148"/>
      <c r="H21" s="1148"/>
      <c r="I21" s="1151" t="s">
        <v>376</v>
      </c>
      <c r="J21" s="1152"/>
      <c r="K21" s="1152"/>
      <c r="L21" s="1152"/>
      <c r="M21" s="1152"/>
      <c r="N21" s="1116"/>
      <c r="O21" s="1117"/>
    </row>
    <row r="22" spans="1:15" ht="16.5" customHeight="1">
      <c r="A22" s="1088"/>
      <c r="B22" s="1159"/>
      <c r="C22" s="1160"/>
      <c r="D22" s="1160"/>
      <c r="E22" s="1161"/>
      <c r="F22" s="1161"/>
      <c r="G22" s="1159"/>
      <c r="H22" s="1159"/>
      <c r="I22" s="1162" t="s">
        <v>377</v>
      </c>
      <c r="J22" s="1162"/>
      <c r="K22" s="1163"/>
      <c r="L22" s="1164"/>
      <c r="M22" s="1165"/>
      <c r="N22" s="1166" t="s">
        <v>378</v>
      </c>
      <c r="O22" s="1130"/>
    </row>
    <row r="23" spans="1:15" ht="16.5" customHeight="1">
      <c r="A23" s="1088"/>
      <c r="B23" s="1100">
        <v>38</v>
      </c>
      <c r="C23" s="1142" t="s">
        <v>379</v>
      </c>
      <c r="D23" s="1143"/>
      <c r="E23" s="1144"/>
      <c r="F23" s="1144"/>
      <c r="G23" s="1104">
        <v>0.23</v>
      </c>
      <c r="H23" s="1100" t="s">
        <v>380</v>
      </c>
      <c r="I23" s="1167" t="s">
        <v>381</v>
      </c>
      <c r="J23" s="1168"/>
      <c r="K23" s="1168"/>
      <c r="L23" s="1168"/>
      <c r="M23" s="1169"/>
      <c r="N23" s="1170" t="s">
        <v>382</v>
      </c>
      <c r="O23" s="1108" t="s">
        <v>383</v>
      </c>
    </row>
    <row r="24" spans="1:15" ht="16.5" customHeight="1">
      <c r="A24" s="1088"/>
      <c r="B24" s="1148"/>
      <c r="C24" s="1150"/>
      <c r="D24" s="1150"/>
      <c r="E24" s="1115"/>
      <c r="F24" s="1115"/>
      <c r="G24" s="1148"/>
      <c r="H24" s="1148"/>
      <c r="I24" s="1171" t="s">
        <v>384</v>
      </c>
      <c r="J24" s="1172"/>
      <c r="K24" s="1172"/>
      <c r="L24" s="1172"/>
      <c r="M24" s="1173"/>
      <c r="N24" s="1174" t="s">
        <v>385</v>
      </c>
      <c r="O24" s="1117" t="s">
        <v>386</v>
      </c>
    </row>
    <row r="25" spans="1:15" ht="16.5" customHeight="1">
      <c r="A25" s="1088"/>
      <c r="B25" s="1148"/>
      <c r="C25" s="1150"/>
      <c r="D25" s="1150"/>
      <c r="E25" s="1115"/>
      <c r="F25" s="1115"/>
      <c r="G25" s="1148"/>
      <c r="H25" s="1148"/>
      <c r="I25" s="1171" t="s">
        <v>387</v>
      </c>
      <c r="J25" s="1172"/>
      <c r="K25" s="1172"/>
      <c r="L25" s="1172"/>
      <c r="M25" s="1173"/>
      <c r="N25" s="1174"/>
      <c r="O25" s="1117" t="s">
        <v>388</v>
      </c>
    </row>
    <row r="26" spans="1:15" ht="16.5" customHeight="1">
      <c r="A26" s="1088"/>
      <c r="B26" s="1148"/>
      <c r="C26" s="1150"/>
      <c r="D26" s="1150"/>
      <c r="E26" s="1115"/>
      <c r="F26" s="1115"/>
      <c r="G26" s="1148"/>
      <c r="H26" s="1148"/>
      <c r="I26" s="1175" t="s">
        <v>389</v>
      </c>
      <c r="J26" s="1176"/>
      <c r="K26" s="1176"/>
      <c r="L26" s="1176"/>
      <c r="M26" s="1177"/>
      <c r="N26" s="1174" t="s">
        <v>390</v>
      </c>
      <c r="O26" s="1117" t="s">
        <v>391</v>
      </c>
    </row>
    <row r="27" spans="1:15" ht="16.5" customHeight="1">
      <c r="A27" s="1088"/>
      <c r="B27" s="1148"/>
      <c r="C27" s="1150"/>
      <c r="D27" s="1150"/>
      <c r="E27" s="1115"/>
      <c r="F27" s="1115"/>
      <c r="G27" s="1148"/>
      <c r="H27" s="1148"/>
      <c r="I27" s="1178" t="s">
        <v>392</v>
      </c>
      <c r="J27" s="1179"/>
      <c r="K27" s="1179"/>
      <c r="L27" s="1179"/>
      <c r="M27" s="1180"/>
      <c r="N27" s="1174" t="s">
        <v>393</v>
      </c>
      <c r="O27" s="1117" t="s">
        <v>394</v>
      </c>
    </row>
    <row r="28" spans="1:15" ht="16.5" customHeight="1">
      <c r="A28" s="1088"/>
      <c r="B28" s="1148"/>
      <c r="C28" s="1150"/>
      <c r="D28" s="1150"/>
      <c r="E28" s="1115"/>
      <c r="F28" s="1115"/>
      <c r="G28" s="1148"/>
      <c r="H28" s="1148"/>
      <c r="I28" s="1181" t="s">
        <v>395</v>
      </c>
      <c r="J28" s="1182"/>
      <c r="K28" s="1182"/>
      <c r="L28" s="1182"/>
      <c r="M28" s="1183"/>
      <c r="N28" s="1174" t="s">
        <v>396</v>
      </c>
      <c r="O28" s="1117"/>
    </row>
    <row r="29" spans="1:15" ht="16.5" customHeight="1">
      <c r="A29" s="1088"/>
      <c r="B29" s="1148"/>
      <c r="C29" s="1150"/>
      <c r="D29" s="1150"/>
      <c r="E29" s="1115"/>
      <c r="F29" s="1115"/>
      <c r="G29" s="1148"/>
      <c r="H29" s="1148"/>
      <c r="I29" s="1181" t="s">
        <v>397</v>
      </c>
      <c r="J29" s="1182"/>
      <c r="K29" s="1182"/>
      <c r="L29" s="1182"/>
      <c r="M29" s="1183"/>
      <c r="N29" s="1117"/>
      <c r="O29" s="1117"/>
    </row>
    <row r="30" spans="1:15" ht="16.5" customHeight="1">
      <c r="A30" s="1088"/>
      <c r="B30" s="1159"/>
      <c r="C30" s="1160"/>
      <c r="D30" s="1160"/>
      <c r="E30" s="1161"/>
      <c r="F30" s="1161"/>
      <c r="G30" s="1159"/>
      <c r="H30" s="1159"/>
      <c r="I30" s="1184" t="s">
        <v>398</v>
      </c>
      <c r="J30" s="1185"/>
      <c r="K30" s="1185"/>
      <c r="L30" s="1185"/>
      <c r="M30" s="1186"/>
      <c r="N30" s="1130" t="s">
        <v>399</v>
      </c>
      <c r="O30" s="1117"/>
    </row>
    <row r="31" spans="1:15" ht="16.5" customHeight="1">
      <c r="A31" s="1088"/>
      <c r="B31" s="1187">
        <v>36</v>
      </c>
      <c r="C31" s="1188" t="s">
        <v>400</v>
      </c>
      <c r="D31" s="1189"/>
      <c r="E31" s="1188" t="s">
        <v>401</v>
      </c>
      <c r="F31" s="1189"/>
      <c r="G31" s="1190">
        <v>0.38</v>
      </c>
      <c r="H31" s="1187" t="s">
        <v>402</v>
      </c>
      <c r="I31" s="1191" t="s">
        <v>403</v>
      </c>
      <c r="J31" s="1192"/>
      <c r="K31" s="1192"/>
      <c r="L31" s="1192"/>
      <c r="M31" s="1193"/>
      <c r="N31" s="1194" t="s">
        <v>404</v>
      </c>
      <c r="O31" s="1108"/>
    </row>
    <row r="32" spans="1:15" ht="16.5" customHeight="1">
      <c r="A32" s="1088"/>
      <c r="B32" s="1187"/>
      <c r="C32" s="1188"/>
      <c r="D32" s="1189"/>
      <c r="E32" s="1189"/>
      <c r="F32" s="1189"/>
      <c r="G32" s="1195"/>
      <c r="H32" s="1187"/>
      <c r="I32" s="1196" t="s">
        <v>405</v>
      </c>
      <c r="J32" s="1197"/>
      <c r="K32" s="1197"/>
      <c r="L32" s="1197"/>
      <c r="M32" s="1198"/>
      <c r="N32" s="1199" t="s">
        <v>406</v>
      </c>
      <c r="O32" s="1130"/>
    </row>
    <row r="33" spans="1:18" ht="16.5" customHeight="1">
      <c r="A33" s="1088"/>
      <c r="B33" s="1200"/>
      <c r="C33" s="1189"/>
      <c r="D33" s="1189"/>
      <c r="E33" s="1201" t="s">
        <v>407</v>
      </c>
      <c r="F33" s="1202"/>
      <c r="G33" s="1190">
        <v>0.21</v>
      </c>
      <c r="H33" s="1200"/>
      <c r="I33" s="1203" t="s">
        <v>408</v>
      </c>
      <c r="J33" s="1204"/>
      <c r="K33" s="1204"/>
      <c r="L33" s="1204"/>
      <c r="M33" s="1205"/>
      <c r="N33" s="1147"/>
      <c r="O33" s="1108"/>
    </row>
    <row r="34" spans="1:18" ht="16.5" customHeight="1">
      <c r="A34" s="1088"/>
      <c r="B34" s="1195"/>
      <c r="C34" s="1202"/>
      <c r="D34" s="1202"/>
      <c r="E34" s="1202"/>
      <c r="F34" s="1202"/>
      <c r="G34" s="1195"/>
      <c r="H34" s="1195"/>
      <c r="I34" s="1196"/>
      <c r="J34" s="1197"/>
      <c r="K34" s="1197"/>
      <c r="L34" s="1197"/>
      <c r="M34" s="1198"/>
      <c r="N34" s="1199"/>
      <c r="O34" s="1130"/>
      <c r="Q34" s="1176"/>
      <c r="R34" s="1206"/>
    </row>
    <row r="35" spans="1:18" ht="16.5" customHeight="1">
      <c r="A35" s="1088"/>
      <c r="B35" s="1109">
        <v>37</v>
      </c>
      <c r="C35" s="1207" t="s">
        <v>409</v>
      </c>
      <c r="D35" s="1208"/>
      <c r="E35" s="1209"/>
      <c r="F35" s="1210"/>
      <c r="G35" s="1113">
        <v>0.23</v>
      </c>
      <c r="H35" s="1109" t="s">
        <v>410</v>
      </c>
      <c r="I35" s="1211" t="s">
        <v>411</v>
      </c>
      <c r="J35" s="1212"/>
      <c r="K35" s="1212"/>
      <c r="L35" s="1212"/>
      <c r="M35" s="1213"/>
      <c r="N35" s="1214"/>
      <c r="O35" s="1108" t="s">
        <v>412</v>
      </c>
      <c r="Q35" s="1176"/>
      <c r="R35" s="1206"/>
    </row>
    <row r="36" spans="1:18" ht="16.5" customHeight="1">
      <c r="A36" s="1088"/>
      <c r="B36" s="1109"/>
      <c r="C36" s="1215"/>
      <c r="D36" s="1216"/>
      <c r="E36" s="1217"/>
      <c r="F36" s="1120"/>
      <c r="G36" s="1113"/>
      <c r="H36" s="1109"/>
      <c r="I36" s="1171" t="s">
        <v>413</v>
      </c>
      <c r="J36" s="1218"/>
      <c r="K36" s="1218"/>
      <c r="L36" s="1218"/>
      <c r="M36" s="1219"/>
      <c r="N36" s="1156"/>
      <c r="O36" s="1117" t="s">
        <v>414</v>
      </c>
      <c r="Q36" s="1220"/>
      <c r="R36" s="1206"/>
    </row>
    <row r="37" spans="1:18" ht="16.5" customHeight="1">
      <c r="A37" s="1088"/>
      <c r="B37" s="1109"/>
      <c r="C37" s="1215"/>
      <c r="D37" s="1216"/>
      <c r="E37" s="1217"/>
      <c r="F37" s="1120"/>
      <c r="G37" s="1113"/>
      <c r="H37" s="1109"/>
      <c r="I37" s="1221" t="s">
        <v>415</v>
      </c>
      <c r="J37" s="1222"/>
      <c r="K37" s="1222"/>
      <c r="L37" s="1222"/>
      <c r="M37" s="1219"/>
      <c r="N37" s="1156"/>
      <c r="O37" s="1117" t="s">
        <v>416</v>
      </c>
      <c r="Q37" s="1220"/>
      <c r="R37" s="1206"/>
    </row>
    <row r="38" spans="1:18" ht="16.5" customHeight="1">
      <c r="A38" s="1088"/>
      <c r="B38" s="1109"/>
      <c r="C38" s="1215"/>
      <c r="D38" s="1216"/>
      <c r="E38" s="1217"/>
      <c r="F38" s="1120"/>
      <c r="G38" s="1113"/>
      <c r="H38" s="1109"/>
      <c r="I38" s="1221" t="s">
        <v>417</v>
      </c>
      <c r="J38" s="1218"/>
      <c r="K38" s="1218"/>
      <c r="L38" s="1218"/>
      <c r="M38" s="1219"/>
      <c r="N38" s="1223"/>
      <c r="O38" s="1117" t="s">
        <v>418</v>
      </c>
    </row>
    <row r="39" spans="1:18" ht="16.5" customHeight="1">
      <c r="A39" s="1088"/>
      <c r="B39" s="1109"/>
      <c r="C39" s="1215"/>
      <c r="D39" s="1216"/>
      <c r="E39" s="1217"/>
      <c r="F39" s="1120"/>
      <c r="G39" s="1113"/>
      <c r="H39" s="1109"/>
      <c r="I39" s="1178" t="s">
        <v>419</v>
      </c>
      <c r="J39" s="1179"/>
      <c r="K39" s="1179"/>
      <c r="L39" s="1179"/>
      <c r="M39" s="1180"/>
      <c r="N39" s="1174" t="s">
        <v>420</v>
      </c>
      <c r="O39" s="1117" t="s">
        <v>421</v>
      </c>
    </row>
    <row r="40" spans="1:18" ht="16.5" customHeight="1">
      <c r="A40" s="1088"/>
      <c r="B40" s="1109"/>
      <c r="C40" s="1215"/>
      <c r="D40" s="1216"/>
      <c r="E40" s="1217"/>
      <c r="F40" s="1120"/>
      <c r="G40" s="1113"/>
      <c r="H40" s="1109"/>
      <c r="I40" s="1224" t="s">
        <v>422</v>
      </c>
      <c r="J40" s="1225"/>
      <c r="K40" s="1225"/>
      <c r="L40" s="1225"/>
      <c r="M40" s="1226"/>
      <c r="N40" s="1153" t="s">
        <v>423</v>
      </c>
      <c r="O40" s="1117" t="s">
        <v>424</v>
      </c>
    </row>
    <row r="41" spans="1:18" ht="16.5" customHeight="1">
      <c r="A41" s="1088"/>
      <c r="B41" s="1109"/>
      <c r="C41" s="1215"/>
      <c r="D41" s="1216"/>
      <c r="E41" s="1217"/>
      <c r="F41" s="1120"/>
      <c r="G41" s="1113"/>
      <c r="H41" s="1109"/>
      <c r="I41" s="1224" t="s">
        <v>425</v>
      </c>
      <c r="J41" s="1225"/>
      <c r="K41" s="1225"/>
      <c r="L41" s="1225"/>
      <c r="M41" s="1226"/>
      <c r="N41" s="1153" t="s">
        <v>426</v>
      </c>
      <c r="O41" s="1117" t="s">
        <v>427</v>
      </c>
    </row>
    <row r="42" spans="1:18" ht="16.5" customHeight="1">
      <c r="A42" s="1227"/>
      <c r="B42" s="1159"/>
      <c r="C42" s="1228"/>
      <c r="D42" s="1229"/>
      <c r="E42" s="1230"/>
      <c r="F42" s="1231"/>
      <c r="G42" s="1159"/>
      <c r="H42" s="1159"/>
      <c r="I42" s="1232"/>
      <c r="J42" s="1233"/>
      <c r="K42" s="1233"/>
      <c r="L42" s="1233"/>
      <c r="M42" s="1234"/>
      <c r="N42" s="1235"/>
      <c r="O42" s="1130" t="s">
        <v>428</v>
      </c>
    </row>
    <row r="43" spans="1:18" ht="16.5" customHeight="1"/>
    <row r="44" spans="1:18" ht="16.5" customHeight="1"/>
    <row r="45" spans="1:18" ht="16.5" customHeight="1"/>
    <row r="46" spans="1:18" ht="16.5" customHeight="1"/>
    <row r="47" spans="1:18" ht="16.5" customHeight="1"/>
    <row r="48" spans="1:18" ht="16.5" customHeight="1"/>
    <row r="49" ht="20.100000000000001" customHeight="1"/>
    <row r="50" ht="20.100000000000001" customHeight="1"/>
  </sheetData>
  <mergeCells count="68">
    <mergeCell ref="B35:B42"/>
    <mergeCell ref="C35:F42"/>
    <mergeCell ref="G35:G42"/>
    <mergeCell ref="H35:H42"/>
    <mergeCell ref="I35:M35"/>
    <mergeCell ref="I36:M36"/>
    <mergeCell ref="I37:M37"/>
    <mergeCell ref="I38:M38"/>
    <mergeCell ref="I39:M39"/>
    <mergeCell ref="B31:B34"/>
    <mergeCell ref="C31:D34"/>
    <mergeCell ref="E31:F32"/>
    <mergeCell ref="G31:G32"/>
    <mergeCell ref="H31:H34"/>
    <mergeCell ref="I31:M31"/>
    <mergeCell ref="E33:F34"/>
    <mergeCell ref="G33:G34"/>
    <mergeCell ref="I33:M33"/>
    <mergeCell ref="B23:B30"/>
    <mergeCell ref="C23:F30"/>
    <mergeCell ref="G23:G30"/>
    <mergeCell ref="H23:H30"/>
    <mergeCell ref="I24:M24"/>
    <mergeCell ref="I25:M25"/>
    <mergeCell ref="I27:M27"/>
    <mergeCell ref="I28:M28"/>
    <mergeCell ref="I29:M29"/>
    <mergeCell ref="I30:M30"/>
    <mergeCell ref="I16:M16"/>
    <mergeCell ref="I17:M17"/>
    <mergeCell ref="I18:M18"/>
    <mergeCell ref="I19:M19"/>
    <mergeCell ref="I20:M20"/>
    <mergeCell ref="I21:M21"/>
    <mergeCell ref="B13:B14"/>
    <mergeCell ref="C13:F14"/>
    <mergeCell ref="G13:G14"/>
    <mergeCell ref="H13:H14"/>
    <mergeCell ref="I13:M14"/>
    <mergeCell ref="B15:B22"/>
    <mergeCell ref="C15:F22"/>
    <mergeCell ref="G15:G22"/>
    <mergeCell ref="H15:H22"/>
    <mergeCell ref="I15:M15"/>
    <mergeCell ref="B9:B12"/>
    <mergeCell ref="C9:F12"/>
    <mergeCell ref="G9:G12"/>
    <mergeCell ref="H9:H12"/>
    <mergeCell ref="I9:M9"/>
    <mergeCell ref="I10:M10"/>
    <mergeCell ref="I11:M11"/>
    <mergeCell ref="I6:M6"/>
    <mergeCell ref="B7:B8"/>
    <mergeCell ref="C7:F8"/>
    <mergeCell ref="G7:G8"/>
    <mergeCell ref="H7:H8"/>
    <mergeCell ref="I7:M7"/>
    <mergeCell ref="I8:M8"/>
    <mergeCell ref="N1:O1"/>
    <mergeCell ref="C3:F3"/>
    <mergeCell ref="I3:M3"/>
    <mergeCell ref="A4:A42"/>
    <mergeCell ref="B4:B6"/>
    <mergeCell ref="C4:F6"/>
    <mergeCell ref="G4:G6"/>
    <mergeCell ref="H4:H6"/>
    <mergeCell ref="I4:M4"/>
    <mergeCell ref="I5:M5"/>
  </mergeCells>
  <phoneticPr fontId="3"/>
  <pageMargins left="0.39370078740157483" right="0.19685039370078741" top="0.39370078740157483" bottom="0.19685039370078741"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
  <sheetViews>
    <sheetView workbookViewId="0">
      <selection activeCell="H20" sqref="H20"/>
    </sheetView>
  </sheetViews>
  <sheetFormatPr defaultRowHeight="13.5"/>
  <sheetData>
    <row r="1" spans="2:13" ht="28.5" customHeight="1">
      <c r="B1" s="1068" t="s">
        <v>306</v>
      </c>
      <c r="C1" s="1068"/>
      <c r="D1" s="1068"/>
      <c r="E1" s="1068"/>
      <c r="F1" s="1068"/>
      <c r="G1" s="1068"/>
      <c r="I1" s="491" t="s">
        <v>320</v>
      </c>
      <c r="L1" s="491" t="s">
        <v>326</v>
      </c>
    </row>
    <row r="2" spans="2:13">
      <c r="B2" s="753" t="s">
        <v>307</v>
      </c>
      <c r="C2" s="753"/>
      <c r="D2" s="753"/>
      <c r="E2" s="753"/>
      <c r="F2" s="485" t="s">
        <v>308</v>
      </c>
      <c r="G2" s="485" t="s">
        <v>309</v>
      </c>
      <c r="I2" t="s">
        <v>321</v>
      </c>
      <c r="L2" t="s">
        <v>322</v>
      </c>
      <c r="M2" s="492">
        <v>0.05</v>
      </c>
    </row>
    <row r="3" spans="2:13">
      <c r="B3" s="1067" t="s">
        <v>310</v>
      </c>
      <c r="C3" s="1067"/>
      <c r="D3" s="1067"/>
      <c r="E3" s="1067"/>
      <c r="F3" s="489">
        <v>400</v>
      </c>
      <c r="G3" s="489">
        <v>200</v>
      </c>
      <c r="I3" s="490">
        <v>9.5</v>
      </c>
      <c r="L3" t="s">
        <v>323</v>
      </c>
      <c r="M3" s="492">
        <v>0.01</v>
      </c>
    </row>
    <row r="4" spans="2:13">
      <c r="B4" s="1067" t="s">
        <v>311</v>
      </c>
      <c r="C4" s="1067"/>
      <c r="D4" s="1067"/>
      <c r="E4" s="1067"/>
      <c r="F4" s="489">
        <v>1000</v>
      </c>
      <c r="G4" s="489">
        <v>500</v>
      </c>
      <c r="L4" t="s">
        <v>324</v>
      </c>
      <c r="M4" s="493">
        <v>9.1499999999999998E-2</v>
      </c>
    </row>
    <row r="5" spans="2:13">
      <c r="B5" s="1067" t="s">
        <v>312</v>
      </c>
      <c r="C5" s="1067"/>
      <c r="D5" s="1067"/>
      <c r="E5" s="1067"/>
      <c r="F5" s="489">
        <v>2000</v>
      </c>
      <c r="G5" s="489">
        <v>1000</v>
      </c>
      <c r="L5" t="s">
        <v>325</v>
      </c>
      <c r="M5" s="493">
        <v>8.5000000000000006E-3</v>
      </c>
    </row>
    <row r="6" spans="2:13">
      <c r="B6" s="1067" t="s">
        <v>313</v>
      </c>
      <c r="C6" s="1067"/>
      <c r="D6" s="1067"/>
      <c r="E6" s="1067"/>
      <c r="F6" s="489">
        <v>10000</v>
      </c>
      <c r="G6" s="489">
        <v>5000</v>
      </c>
      <c r="M6" s="494">
        <f>SUM(M2:M5)</f>
        <v>0.16</v>
      </c>
    </row>
    <row r="7" spans="2:13">
      <c r="B7" s="1067" t="s">
        <v>314</v>
      </c>
      <c r="C7" s="1067"/>
      <c r="D7" s="1067"/>
      <c r="E7" s="1067"/>
      <c r="F7" s="489">
        <v>20000</v>
      </c>
      <c r="G7" s="489">
        <v>10000</v>
      </c>
    </row>
    <row r="8" spans="2:13">
      <c r="B8" s="1067" t="s">
        <v>315</v>
      </c>
      <c r="C8" s="1067"/>
      <c r="D8" s="1067"/>
      <c r="E8" s="1067"/>
      <c r="F8" s="489">
        <v>60000</v>
      </c>
      <c r="G8" s="489">
        <v>30000</v>
      </c>
    </row>
    <row r="9" spans="2:13">
      <c r="B9" s="1067" t="s">
        <v>316</v>
      </c>
      <c r="C9" s="1067"/>
      <c r="D9" s="1067"/>
      <c r="E9" s="1067"/>
      <c r="F9" s="489">
        <v>100000</v>
      </c>
      <c r="G9" s="489">
        <v>60000</v>
      </c>
    </row>
    <row r="10" spans="2:13">
      <c r="B10" s="1067" t="s">
        <v>317</v>
      </c>
      <c r="C10" s="1067"/>
      <c r="D10" s="1067"/>
      <c r="E10" s="1067"/>
      <c r="F10" s="489">
        <v>200000</v>
      </c>
      <c r="G10" s="489">
        <v>160000</v>
      </c>
    </row>
    <row r="11" spans="2:13">
      <c r="B11" s="1067" t="s">
        <v>318</v>
      </c>
      <c r="C11" s="1067"/>
      <c r="D11" s="1067"/>
      <c r="E11" s="1067"/>
      <c r="F11" s="489">
        <v>400000</v>
      </c>
      <c r="G11" s="489">
        <v>320000</v>
      </c>
    </row>
    <row r="12" spans="2:13">
      <c r="B12" s="1067" t="s">
        <v>319</v>
      </c>
      <c r="C12" s="1067"/>
      <c r="D12" s="1067"/>
      <c r="E12" s="1067"/>
      <c r="F12" s="489">
        <v>600000</v>
      </c>
      <c r="G12" s="489">
        <v>480000</v>
      </c>
    </row>
    <row r="15" spans="2:13" ht="24">
      <c r="B15" s="491" t="s">
        <v>327</v>
      </c>
    </row>
    <row r="16" spans="2:13">
      <c r="B16" t="s">
        <v>321</v>
      </c>
    </row>
    <row r="17" spans="2:2">
      <c r="B17" s="490">
        <f>B19+B21</f>
        <v>2.254</v>
      </c>
    </row>
    <row r="18" spans="2:2">
      <c r="B18" t="s">
        <v>328</v>
      </c>
    </row>
    <row r="19" spans="2:2">
      <c r="B19" s="490">
        <v>1.204</v>
      </c>
    </row>
    <row r="20" spans="2:2">
      <c r="B20" t="s">
        <v>329</v>
      </c>
    </row>
    <row r="21" spans="2:2">
      <c r="B21" s="490">
        <v>1.05</v>
      </c>
    </row>
  </sheetData>
  <mergeCells count="12">
    <mergeCell ref="B12:E12"/>
    <mergeCell ref="B1:G1"/>
    <mergeCell ref="B2:E2"/>
    <mergeCell ref="B3:E3"/>
    <mergeCell ref="B4:E4"/>
    <mergeCell ref="B5:E5"/>
    <mergeCell ref="B6:E6"/>
    <mergeCell ref="B7:E7"/>
    <mergeCell ref="B8:E8"/>
    <mergeCell ref="B9:E9"/>
    <mergeCell ref="B10:E10"/>
    <mergeCell ref="B11:E1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8"/>
  <sheetViews>
    <sheetView showGridLines="0" showZeros="0" view="pageBreakPreview" zoomScale="65" zoomScaleNormal="65" zoomScaleSheetLayoutView="65" workbookViewId="0">
      <selection activeCell="M30" sqref="M30"/>
    </sheetView>
  </sheetViews>
  <sheetFormatPr defaultColWidth="8" defaultRowHeight="13.5"/>
  <cols>
    <col min="1" max="1" width="30.625" style="28" customWidth="1"/>
    <col min="2" max="2" width="8.5" style="28" customWidth="1"/>
    <col min="3" max="3" width="9.625" style="28" customWidth="1"/>
    <col min="4" max="4" width="11.5" style="28" customWidth="1"/>
    <col min="5" max="5" width="20.625" style="28" customWidth="1"/>
    <col min="6" max="6" width="21.625" style="28" customWidth="1"/>
    <col min="7" max="7" width="25.625" style="28" customWidth="1"/>
    <col min="8" max="8" width="12.5" style="28" customWidth="1"/>
    <col min="9" max="9" width="19.625" style="28" customWidth="1"/>
    <col min="10" max="10" width="26.875" style="28" customWidth="1"/>
    <col min="11" max="11" width="6.25" style="28" customWidth="1"/>
    <col min="12" max="12" width="18" style="28" customWidth="1"/>
    <col min="13" max="16384" width="8" style="28"/>
  </cols>
  <sheetData>
    <row r="1" spans="1:16" ht="33.75" customHeight="1">
      <c r="A1" s="803" t="s">
        <v>219</v>
      </c>
      <c r="B1" s="804"/>
      <c r="C1" s="804"/>
      <c r="D1" s="804"/>
      <c r="E1" s="804"/>
      <c r="F1" s="804"/>
      <c r="G1" s="804"/>
      <c r="H1" s="804"/>
      <c r="I1" s="804"/>
      <c r="J1" s="804"/>
    </row>
    <row r="2" spans="1:16" ht="36.75" customHeight="1">
      <c r="A2" s="812" t="s">
        <v>32</v>
      </c>
      <c r="B2" s="813"/>
      <c r="C2" s="813"/>
      <c r="D2" s="813"/>
      <c r="E2" s="813"/>
      <c r="F2" s="814"/>
      <c r="G2" s="812" t="s">
        <v>71</v>
      </c>
      <c r="H2" s="813"/>
      <c r="I2" s="813"/>
      <c r="J2" s="814"/>
      <c r="L2" s="32"/>
    </row>
    <row r="3" spans="1:16" ht="18.75" customHeight="1" thickBot="1">
      <c r="A3" s="335" t="s">
        <v>72</v>
      </c>
      <c r="B3" s="336" t="s">
        <v>33</v>
      </c>
      <c r="C3" s="336" t="s">
        <v>34</v>
      </c>
      <c r="D3" s="337" t="s">
        <v>35</v>
      </c>
      <c r="E3" s="338" t="s">
        <v>36</v>
      </c>
      <c r="F3" s="339" t="s">
        <v>37</v>
      </c>
      <c r="G3" s="361" t="s">
        <v>221</v>
      </c>
      <c r="H3" s="815" t="s">
        <v>73</v>
      </c>
      <c r="I3" s="816"/>
      <c r="J3" s="480" t="s">
        <v>305</v>
      </c>
      <c r="L3" s="32"/>
      <c r="M3" s="32"/>
    </row>
    <row r="4" spans="1:16" ht="18.75" customHeight="1">
      <c r="A4" s="317"/>
      <c r="B4" s="318"/>
      <c r="C4" s="319"/>
      <c r="D4" s="320"/>
      <c r="E4" s="345"/>
      <c r="F4" s="479"/>
      <c r="G4" s="481" t="s">
        <v>292</v>
      </c>
      <c r="H4" s="805">
        <f>IF(I34&lt;=2000000,200,IF(I34&lt;=3000000,500,IF(I34&lt;=5000000,1000,IF(I34&lt;=10000000,5000,IF(I34&lt;=50000000,10000,IF(I34&lt;=100000000,30000,IF(I34&lt;=500000000,60000,IF(I34&lt;=1000000000,160000,IF(I34&lt;=50000000000,320000,480000)))))))))</f>
        <v>5000</v>
      </c>
      <c r="I4" s="806"/>
      <c r="J4" s="495" t="s">
        <v>299</v>
      </c>
      <c r="L4" s="33"/>
      <c r="M4" s="32"/>
    </row>
    <row r="5" spans="1:16" ht="18.75" customHeight="1">
      <c r="A5" s="321" t="s">
        <v>220</v>
      </c>
      <c r="B5" s="318" t="s">
        <v>93</v>
      </c>
      <c r="C5" s="322">
        <v>1</v>
      </c>
      <c r="D5" s="323"/>
      <c r="E5" s="345">
        <v>8000000</v>
      </c>
      <c r="F5" s="342"/>
      <c r="G5" s="482" t="s">
        <v>293</v>
      </c>
      <c r="H5" s="801"/>
      <c r="I5" s="807"/>
      <c r="J5" s="483"/>
      <c r="L5" s="34"/>
      <c r="M5" s="32"/>
    </row>
    <row r="6" spans="1:16" ht="18.75" customHeight="1">
      <c r="A6" s="321"/>
      <c r="B6" s="318"/>
      <c r="C6" s="324"/>
      <c r="D6" s="323"/>
      <c r="E6" s="345"/>
      <c r="F6" s="342"/>
      <c r="G6" s="482" t="s">
        <v>295</v>
      </c>
      <c r="H6" s="808">
        <f>I34*9.5/1000</f>
        <v>95000</v>
      </c>
      <c r="I6" s="809"/>
      <c r="J6" s="486" t="s">
        <v>299</v>
      </c>
      <c r="L6" s="35"/>
      <c r="M6" s="32"/>
      <c r="O6" s="36"/>
      <c r="P6" s="36"/>
    </row>
    <row r="7" spans="1:16" ht="18.75" customHeight="1" thickBot="1">
      <c r="A7" s="321"/>
      <c r="B7" s="318"/>
      <c r="C7" s="324"/>
      <c r="D7" s="323"/>
      <c r="E7" s="345"/>
      <c r="F7" s="342"/>
      <c r="G7" s="484" t="s">
        <v>294</v>
      </c>
      <c r="H7" s="810">
        <f>I34*2.254/1000</f>
        <v>22540</v>
      </c>
      <c r="I7" s="811"/>
      <c r="J7" s="487" t="s">
        <v>299</v>
      </c>
      <c r="L7" s="35"/>
      <c r="M7" s="32"/>
      <c r="O7" s="36"/>
      <c r="P7" s="36"/>
    </row>
    <row r="8" spans="1:16" ht="18.75" customHeight="1">
      <c r="A8" s="321"/>
      <c r="B8" s="318"/>
      <c r="C8" s="324"/>
      <c r="D8" s="323"/>
      <c r="E8" s="346"/>
      <c r="F8" s="341"/>
      <c r="G8" s="475" t="s">
        <v>296</v>
      </c>
      <c r="H8" s="823">
        <v>300000</v>
      </c>
      <c r="I8" s="824"/>
      <c r="J8" s="435"/>
      <c r="L8" s="35"/>
      <c r="M8" s="32"/>
      <c r="O8" s="36"/>
      <c r="P8" s="36"/>
    </row>
    <row r="9" spans="1:16" ht="18.75" customHeight="1">
      <c r="A9" s="321"/>
      <c r="B9" s="318"/>
      <c r="C9" s="324"/>
      <c r="D9" s="323"/>
      <c r="E9" s="345"/>
      <c r="F9" s="341"/>
      <c r="G9" s="476" t="s">
        <v>297</v>
      </c>
      <c r="H9" s="808">
        <f>H8*16/100</f>
        <v>48000</v>
      </c>
      <c r="I9" s="841"/>
      <c r="J9" s="488" t="s">
        <v>298</v>
      </c>
      <c r="L9" s="35"/>
      <c r="M9" s="32"/>
      <c r="O9" s="36"/>
      <c r="P9" s="36"/>
    </row>
    <row r="10" spans="1:16" ht="18.75" customHeight="1">
      <c r="A10" s="321"/>
      <c r="B10" s="318"/>
      <c r="C10" s="324"/>
      <c r="D10" s="323"/>
      <c r="E10" s="345"/>
      <c r="F10" s="341"/>
      <c r="G10" s="352" t="s">
        <v>301</v>
      </c>
      <c r="H10" s="801"/>
      <c r="I10" s="802"/>
      <c r="J10" s="436"/>
      <c r="L10" s="35"/>
      <c r="M10" s="32"/>
      <c r="O10" s="36"/>
      <c r="P10" s="36"/>
    </row>
    <row r="11" spans="1:16" ht="18.75" customHeight="1">
      <c r="A11" s="321"/>
      <c r="B11" s="318"/>
      <c r="C11" s="324"/>
      <c r="D11" s="323"/>
      <c r="E11" s="345"/>
      <c r="F11" s="341"/>
      <c r="G11" s="352" t="s">
        <v>300</v>
      </c>
      <c r="H11" s="801"/>
      <c r="I11" s="802"/>
      <c r="J11" s="436"/>
      <c r="L11" s="35"/>
      <c r="M11" s="32"/>
      <c r="O11" s="36"/>
      <c r="P11" s="36"/>
    </row>
    <row r="12" spans="1:16" ht="18.75" customHeight="1">
      <c r="A12" s="321"/>
      <c r="B12" s="318"/>
      <c r="C12" s="324"/>
      <c r="D12" s="323"/>
      <c r="E12" s="345"/>
      <c r="F12" s="341"/>
      <c r="G12" s="352" t="s">
        <v>302</v>
      </c>
      <c r="H12" s="801"/>
      <c r="I12" s="802"/>
      <c r="J12" s="436"/>
      <c r="L12" s="35"/>
      <c r="M12" s="32"/>
      <c r="O12" s="36"/>
      <c r="P12" s="36"/>
    </row>
    <row r="13" spans="1:16" ht="18.75" customHeight="1">
      <c r="A13" s="321"/>
      <c r="B13" s="318"/>
      <c r="C13" s="324"/>
      <c r="D13" s="323"/>
      <c r="E13" s="345"/>
      <c r="F13" s="341"/>
      <c r="G13" s="352" t="s">
        <v>303</v>
      </c>
      <c r="H13" s="801">
        <v>100000</v>
      </c>
      <c r="I13" s="802"/>
      <c r="J13" s="436"/>
      <c r="L13" s="35"/>
      <c r="M13" s="32"/>
      <c r="O13" s="36"/>
      <c r="P13" s="36"/>
    </row>
    <row r="14" spans="1:16" ht="18.75" customHeight="1">
      <c r="A14" s="321"/>
      <c r="B14" s="318"/>
      <c r="C14" s="324"/>
      <c r="D14" s="323"/>
      <c r="E14" s="345"/>
      <c r="F14" s="341"/>
      <c r="G14" s="477"/>
      <c r="H14" s="801"/>
      <c r="I14" s="840"/>
      <c r="J14" s="436"/>
      <c r="L14" s="35"/>
      <c r="M14" s="32"/>
      <c r="O14" s="36"/>
      <c r="P14" s="36"/>
    </row>
    <row r="15" spans="1:16" ht="18.75" customHeight="1">
      <c r="A15" s="321"/>
      <c r="B15" s="318"/>
      <c r="C15" s="324"/>
      <c r="D15" s="323"/>
      <c r="E15" s="345"/>
      <c r="F15" s="341"/>
      <c r="G15" s="477"/>
      <c r="H15" s="437"/>
      <c r="I15" s="438"/>
      <c r="J15" s="436"/>
      <c r="L15" s="35"/>
      <c r="M15" s="32"/>
      <c r="O15" s="36"/>
      <c r="P15" s="36"/>
    </row>
    <row r="16" spans="1:16" ht="18.75" customHeight="1">
      <c r="A16" s="321"/>
      <c r="B16" s="318"/>
      <c r="C16" s="324"/>
      <c r="D16" s="323"/>
      <c r="E16" s="346"/>
      <c r="F16" s="341"/>
      <c r="G16" s="333"/>
      <c r="H16" s="439"/>
      <c r="I16" s="440"/>
      <c r="J16" s="441"/>
      <c r="L16" s="35"/>
      <c r="M16" s="32"/>
      <c r="O16" s="36"/>
      <c r="P16" s="36"/>
    </row>
    <row r="17" spans="1:16" ht="18.75" customHeight="1">
      <c r="A17" s="321"/>
      <c r="B17" s="318"/>
      <c r="C17" s="324"/>
      <c r="D17" s="323"/>
      <c r="E17" s="345"/>
      <c r="F17" s="341"/>
      <c r="G17" s="334" t="s">
        <v>38</v>
      </c>
      <c r="H17" s="442"/>
      <c r="I17" s="478">
        <f>SUM(H4:I16)</f>
        <v>570540</v>
      </c>
      <c r="J17" s="496">
        <f>I17/I29</f>
        <v>6.6569901079745267E-2</v>
      </c>
      <c r="L17" s="37"/>
      <c r="M17" s="32"/>
      <c r="O17" s="36"/>
      <c r="P17" s="36"/>
    </row>
    <row r="18" spans="1:16" ht="18.75" customHeight="1">
      <c r="A18" s="321"/>
      <c r="B18" s="318"/>
      <c r="C18" s="324"/>
      <c r="D18" s="323"/>
      <c r="E18" s="345"/>
      <c r="F18" s="341"/>
      <c r="G18" s="825" t="s">
        <v>74</v>
      </c>
      <c r="H18" s="610"/>
      <c r="I18" s="610"/>
      <c r="J18" s="826"/>
      <c r="L18" s="33"/>
      <c r="M18" s="32"/>
      <c r="O18" s="36"/>
      <c r="P18" s="36"/>
    </row>
    <row r="19" spans="1:16" ht="18.75" customHeight="1">
      <c r="A19" s="321"/>
      <c r="B19" s="318"/>
      <c r="C19" s="324"/>
      <c r="D19" s="323"/>
      <c r="E19" s="345"/>
      <c r="F19" s="341"/>
      <c r="G19" s="827"/>
      <c r="H19" s="828"/>
      <c r="I19" s="828"/>
      <c r="J19" s="829"/>
      <c r="L19" s="33"/>
      <c r="O19" s="36"/>
      <c r="P19" s="36"/>
    </row>
    <row r="20" spans="1:16" ht="18.75" customHeight="1">
      <c r="A20" s="321"/>
      <c r="B20" s="318"/>
      <c r="C20" s="324"/>
      <c r="D20" s="323"/>
      <c r="E20" s="345"/>
      <c r="F20" s="341"/>
      <c r="G20" s="353" t="s">
        <v>222</v>
      </c>
      <c r="H20" s="838" t="s">
        <v>75</v>
      </c>
      <c r="I20" s="839"/>
      <c r="J20" s="356" t="s">
        <v>305</v>
      </c>
      <c r="L20" s="33"/>
      <c r="O20" s="36"/>
      <c r="P20" s="36"/>
    </row>
    <row r="21" spans="1:16" ht="18.75" customHeight="1">
      <c r="A21" s="321"/>
      <c r="B21" s="318"/>
      <c r="C21" s="324"/>
      <c r="D21" s="323"/>
      <c r="E21" s="345"/>
      <c r="F21" s="341"/>
      <c r="G21" s="354" t="s">
        <v>220</v>
      </c>
      <c r="H21" s="443"/>
      <c r="I21" s="415">
        <f>E41</f>
        <v>8000000</v>
      </c>
      <c r="J21" s="444"/>
      <c r="L21" s="33"/>
      <c r="O21" s="36"/>
      <c r="P21" s="36"/>
    </row>
    <row r="22" spans="1:16" ht="18.75" customHeight="1">
      <c r="A22" s="321"/>
      <c r="B22" s="318"/>
      <c r="C22" s="324"/>
      <c r="D22" s="323"/>
      <c r="E22" s="345"/>
      <c r="F22" s="341"/>
      <c r="G22" s="355" t="s">
        <v>304</v>
      </c>
      <c r="H22" s="817">
        <f>I17</f>
        <v>570540</v>
      </c>
      <c r="I22" s="818"/>
      <c r="J22" s="445"/>
      <c r="L22" s="33"/>
      <c r="O22" s="36"/>
      <c r="P22" s="36"/>
    </row>
    <row r="23" spans="1:16" ht="18.75" customHeight="1">
      <c r="A23" s="321"/>
      <c r="B23" s="318"/>
      <c r="C23" s="324"/>
      <c r="D23" s="323"/>
      <c r="E23" s="345"/>
      <c r="F23" s="341"/>
      <c r="G23" s="352" t="s">
        <v>223</v>
      </c>
      <c r="H23" s="817">
        <f t="shared" ref="H23:H24" si="0">I18</f>
        <v>0</v>
      </c>
      <c r="I23" s="818"/>
      <c r="J23" s="445"/>
      <c r="O23" s="36"/>
      <c r="P23" s="36"/>
    </row>
    <row r="24" spans="1:16" ht="18.75" customHeight="1">
      <c r="A24" s="321"/>
      <c r="B24" s="318"/>
      <c r="C24" s="324"/>
      <c r="D24" s="323"/>
      <c r="E24" s="345"/>
      <c r="F24" s="341"/>
      <c r="G24" s="352" t="s">
        <v>224</v>
      </c>
      <c r="H24" s="817">
        <f t="shared" si="0"/>
        <v>0</v>
      </c>
      <c r="I24" s="818"/>
      <c r="J24" s="445"/>
      <c r="O24" s="36"/>
      <c r="P24" s="36"/>
    </row>
    <row r="25" spans="1:16" ht="18.75" customHeight="1">
      <c r="A25" s="321"/>
      <c r="B25" s="318"/>
      <c r="C25" s="324"/>
      <c r="D25" s="323"/>
      <c r="E25" s="345"/>
      <c r="F25" s="341"/>
      <c r="G25" s="358"/>
      <c r="H25" s="446"/>
      <c r="I25" s="418">
        <v>0</v>
      </c>
      <c r="J25" s="445"/>
      <c r="L25" s="38"/>
      <c r="O25" s="36"/>
      <c r="P25" s="36"/>
    </row>
    <row r="26" spans="1:16" ht="18.75" customHeight="1">
      <c r="A26" s="321"/>
      <c r="B26" s="318"/>
      <c r="C26" s="324"/>
      <c r="D26" s="323"/>
      <c r="E26" s="345"/>
      <c r="F26" s="341"/>
      <c r="G26" s="358"/>
      <c r="H26" s="446"/>
      <c r="I26" s="418"/>
      <c r="J26" s="445"/>
      <c r="L26" s="33"/>
      <c r="O26" s="36"/>
      <c r="P26" s="36"/>
    </row>
    <row r="27" spans="1:16" ht="18.75" customHeight="1">
      <c r="A27" s="321"/>
      <c r="B27" s="318"/>
      <c r="C27" s="324"/>
      <c r="D27" s="323"/>
      <c r="E27" s="345"/>
      <c r="F27" s="341"/>
      <c r="G27" s="358"/>
      <c r="H27" s="446"/>
      <c r="I27" s="418"/>
      <c r="J27" s="445"/>
      <c r="L27" s="33"/>
      <c r="O27" s="36"/>
      <c r="P27" s="36"/>
    </row>
    <row r="28" spans="1:16" ht="18.75" customHeight="1">
      <c r="A28" s="321"/>
      <c r="B28" s="318"/>
      <c r="C28" s="324"/>
      <c r="D28" s="323"/>
      <c r="E28" s="345"/>
      <c r="F28" s="341"/>
      <c r="G28" s="359"/>
      <c r="H28" s="447"/>
      <c r="I28" s="419"/>
      <c r="J28" s="448"/>
      <c r="K28" s="39"/>
      <c r="L28" s="40"/>
      <c r="O28" s="36"/>
      <c r="P28" s="36"/>
    </row>
    <row r="29" spans="1:16" ht="18.75" customHeight="1">
      <c r="A29" s="321"/>
      <c r="B29" s="318"/>
      <c r="C29" s="324"/>
      <c r="D29" s="323"/>
      <c r="E29" s="345"/>
      <c r="F29" s="341"/>
      <c r="G29" s="360" t="s">
        <v>14</v>
      </c>
      <c r="H29" s="449"/>
      <c r="I29" s="420">
        <f>SUM(H21:I28)</f>
        <v>8570540</v>
      </c>
      <c r="J29" s="450">
        <f>I29</f>
        <v>8570540</v>
      </c>
      <c r="L29" s="41"/>
      <c r="O29" s="36"/>
      <c r="P29" s="36"/>
    </row>
    <row r="30" spans="1:16" ht="18.75" customHeight="1">
      <c r="A30" s="321"/>
      <c r="B30" s="318"/>
      <c r="C30" s="324"/>
      <c r="D30" s="325"/>
      <c r="E30" s="345"/>
      <c r="F30" s="341"/>
      <c r="G30" s="355" t="s">
        <v>17</v>
      </c>
      <c r="H30" s="425">
        <v>8.5000000000000006E-2</v>
      </c>
      <c r="I30" s="421">
        <f>ROUNDDOWN(I29*0.085,-3)</f>
        <v>728000</v>
      </c>
      <c r="J30" s="451">
        <f>J32-J29</f>
        <v>1429460</v>
      </c>
      <c r="L30" s="41"/>
      <c r="O30" s="36"/>
      <c r="P30" s="36"/>
    </row>
    <row r="31" spans="1:16" ht="18.75" customHeight="1">
      <c r="A31" s="321"/>
      <c r="B31" s="318"/>
      <c r="C31" s="324"/>
      <c r="D31" s="325"/>
      <c r="E31" s="347"/>
      <c r="F31" s="341"/>
      <c r="G31" s="352" t="s">
        <v>76</v>
      </c>
      <c r="H31" s="357">
        <f>IF($E$40=0,0,$I$25/$E$40)</f>
        <v>0</v>
      </c>
      <c r="I31" s="422"/>
      <c r="J31" s="452"/>
      <c r="L31" s="42"/>
      <c r="O31" s="36"/>
      <c r="P31" s="36"/>
    </row>
    <row r="32" spans="1:16" ht="18.75" customHeight="1">
      <c r="A32" s="321"/>
      <c r="B32" s="318"/>
      <c r="C32" s="324"/>
      <c r="D32" s="325"/>
      <c r="E32" s="345"/>
      <c r="F32" s="341"/>
      <c r="G32" s="340" t="s">
        <v>18</v>
      </c>
      <c r="H32" s="453"/>
      <c r="I32" s="423">
        <f>SUM(I29:I31)</f>
        <v>9298540</v>
      </c>
      <c r="J32" s="454">
        <f>I34</f>
        <v>10000000</v>
      </c>
      <c r="K32" s="39"/>
      <c r="L32" s="40"/>
      <c r="O32" s="36"/>
      <c r="P32" s="36"/>
    </row>
    <row r="33" spans="1:16" ht="18.75" customHeight="1" thickBot="1">
      <c r="A33" s="321"/>
      <c r="B33" s="318"/>
      <c r="C33" s="324"/>
      <c r="D33" s="325"/>
      <c r="E33" s="347"/>
      <c r="F33" s="341"/>
      <c r="G33" s="361"/>
      <c r="H33" s="455"/>
      <c r="I33" s="456"/>
      <c r="J33" s="457"/>
      <c r="L33" s="41"/>
      <c r="O33" s="36"/>
      <c r="P33" s="36"/>
    </row>
    <row r="34" spans="1:16" ht="18.75" customHeight="1">
      <c r="A34" s="321"/>
      <c r="B34" s="318"/>
      <c r="C34" s="324"/>
      <c r="D34" s="325"/>
      <c r="E34" s="345"/>
      <c r="F34" s="342"/>
      <c r="G34" s="832" t="s">
        <v>77</v>
      </c>
      <c r="H34" s="836"/>
      <c r="I34" s="830">
        <v>10000000</v>
      </c>
      <c r="J34" s="834"/>
      <c r="L34" s="33"/>
      <c r="O34" s="36"/>
      <c r="P34" s="36"/>
    </row>
    <row r="35" spans="1:16" ht="18.75" customHeight="1" thickBot="1">
      <c r="A35" s="321"/>
      <c r="B35" s="318"/>
      <c r="C35" s="324"/>
      <c r="D35" s="325"/>
      <c r="E35" s="345"/>
      <c r="F35" s="342"/>
      <c r="G35" s="833"/>
      <c r="H35" s="837"/>
      <c r="I35" s="831"/>
      <c r="J35" s="835"/>
      <c r="L35" s="33"/>
      <c r="O35" s="36"/>
      <c r="P35" s="36"/>
    </row>
    <row r="36" spans="1:16" ht="18.75" customHeight="1">
      <c r="A36" s="321"/>
      <c r="B36" s="318"/>
      <c r="C36" s="324"/>
      <c r="D36" s="325"/>
      <c r="E36" s="345"/>
      <c r="F36" s="341"/>
      <c r="G36" s="365"/>
      <c r="H36" s="443"/>
      <c r="I36" s="416"/>
      <c r="J36" s="458"/>
      <c r="L36" s="43"/>
      <c r="O36" s="36"/>
      <c r="P36" s="36"/>
    </row>
    <row r="37" spans="1:16" ht="18.75" customHeight="1">
      <c r="A37" s="321"/>
      <c r="B37" s="318"/>
      <c r="C37" s="324"/>
      <c r="D37" s="325"/>
      <c r="E37" s="345"/>
      <c r="F37" s="341"/>
      <c r="G37" s="366" t="s">
        <v>70</v>
      </c>
      <c r="H37" s="459"/>
      <c r="I37" s="417"/>
      <c r="J37" s="454">
        <f>I34</f>
        <v>10000000</v>
      </c>
      <c r="L37" s="44"/>
      <c r="O37" s="36"/>
      <c r="P37" s="36"/>
    </row>
    <row r="38" spans="1:16" ht="18.75" customHeight="1">
      <c r="A38" s="321"/>
      <c r="B38" s="318"/>
      <c r="C38" s="324"/>
      <c r="D38" s="326"/>
      <c r="E38" s="345"/>
      <c r="F38" s="341"/>
      <c r="G38" s="366" t="s">
        <v>39</v>
      </c>
      <c r="H38" s="357"/>
      <c r="I38" s="424" t="s">
        <v>287</v>
      </c>
      <c r="J38" s="451">
        <f>J37*0.1</f>
        <v>1000000</v>
      </c>
      <c r="L38" s="32"/>
      <c r="O38" s="36"/>
      <c r="P38" s="36"/>
    </row>
    <row r="39" spans="1:16" ht="18.75" customHeight="1">
      <c r="A39" s="327"/>
      <c r="B39" s="328"/>
      <c r="C39" s="329"/>
      <c r="D39" s="330"/>
      <c r="E39" s="348"/>
      <c r="F39" s="343"/>
      <c r="G39" s="355" t="s">
        <v>40</v>
      </c>
      <c r="H39" s="459"/>
      <c r="I39" s="417"/>
      <c r="J39" s="451">
        <f>SUM(J37:J38)</f>
        <v>11000000</v>
      </c>
      <c r="L39" s="32"/>
      <c r="O39" s="36"/>
      <c r="P39" s="36"/>
    </row>
    <row r="40" spans="1:16" ht="18.75" customHeight="1">
      <c r="A40" s="349"/>
      <c r="B40" s="318"/>
      <c r="C40" s="318"/>
      <c r="D40" s="350"/>
      <c r="E40" s="345"/>
      <c r="F40" s="341"/>
      <c r="G40" s="819"/>
      <c r="H40" s="820"/>
      <c r="I40" s="362" t="s">
        <v>226</v>
      </c>
      <c r="J40" s="497">
        <f>J39</f>
        <v>11000000</v>
      </c>
      <c r="O40" s="36"/>
      <c r="P40" s="36"/>
    </row>
    <row r="41" spans="1:16" ht="18.75" customHeight="1">
      <c r="A41" s="331" t="s">
        <v>225</v>
      </c>
      <c r="B41" s="332"/>
      <c r="C41" s="332"/>
      <c r="D41" s="310"/>
      <c r="E41" s="351">
        <f>SUM(E4:E40)</f>
        <v>8000000</v>
      </c>
      <c r="F41" s="344"/>
      <c r="G41" s="821"/>
      <c r="H41" s="822"/>
      <c r="I41" s="363" t="s">
        <v>227</v>
      </c>
      <c r="J41" s="364"/>
      <c r="O41" s="36"/>
      <c r="P41" s="36"/>
    </row>
    <row r="42" spans="1:16">
      <c r="O42" s="36"/>
      <c r="P42" s="36"/>
    </row>
    <row r="43" spans="1:16">
      <c r="O43" s="36"/>
      <c r="P43" s="36"/>
    </row>
    <row r="44" spans="1:16">
      <c r="O44" s="36"/>
      <c r="P44" s="36"/>
    </row>
    <row r="45" spans="1:16">
      <c r="O45" s="36"/>
      <c r="P45" s="36"/>
    </row>
    <row r="46" spans="1:16">
      <c r="O46" s="36"/>
      <c r="P46" s="36"/>
    </row>
    <row r="47" spans="1:16">
      <c r="O47" s="36"/>
      <c r="P47" s="36"/>
    </row>
    <row r="48" spans="1:16">
      <c r="O48" s="36"/>
      <c r="P48" s="36"/>
    </row>
    <row r="49" spans="15:16">
      <c r="O49" s="36"/>
      <c r="P49" s="36"/>
    </row>
    <row r="50" spans="15:16">
      <c r="O50" s="36"/>
      <c r="P50" s="36"/>
    </row>
    <row r="51" spans="15:16">
      <c r="O51" s="36"/>
      <c r="P51" s="36"/>
    </row>
    <row r="52" spans="15:16">
      <c r="O52" s="36"/>
      <c r="P52" s="36"/>
    </row>
    <row r="53" spans="15:16">
      <c r="O53" s="36"/>
      <c r="P53" s="36"/>
    </row>
    <row r="54" spans="15:16">
      <c r="O54" s="36"/>
      <c r="P54" s="36"/>
    </row>
    <row r="55" spans="15:16">
      <c r="O55" s="36"/>
      <c r="P55" s="36"/>
    </row>
    <row r="56" spans="15:16">
      <c r="O56" s="36"/>
      <c r="P56" s="36"/>
    </row>
    <row r="57" spans="15:16">
      <c r="O57" s="36"/>
      <c r="P57" s="36"/>
    </row>
    <row r="58" spans="15:16">
      <c r="O58" s="36"/>
      <c r="P58" s="36"/>
    </row>
    <row r="59" spans="15:16">
      <c r="O59" s="36"/>
      <c r="P59" s="36"/>
    </row>
    <row r="60" spans="15:16">
      <c r="O60" s="36"/>
      <c r="P60" s="36"/>
    </row>
    <row r="61" spans="15:16">
      <c r="O61" s="36"/>
      <c r="P61" s="36"/>
    </row>
    <row r="62" spans="15:16">
      <c r="O62" s="36"/>
      <c r="P62" s="36"/>
    </row>
    <row r="63" spans="15:16">
      <c r="O63" s="36"/>
      <c r="P63" s="36"/>
    </row>
    <row r="64" spans="15:16">
      <c r="O64" s="36"/>
      <c r="P64" s="36"/>
    </row>
    <row r="65" spans="15:16">
      <c r="O65" s="36"/>
      <c r="P65" s="36"/>
    </row>
    <row r="66" spans="15:16">
      <c r="O66" s="36"/>
      <c r="P66" s="36"/>
    </row>
    <row r="67" spans="15:16">
      <c r="O67" s="36"/>
      <c r="P67" s="36"/>
    </row>
    <row r="68" spans="15:16">
      <c r="O68" s="36"/>
      <c r="P68" s="36"/>
    </row>
  </sheetData>
  <mergeCells count="25">
    <mergeCell ref="H12:I12"/>
    <mergeCell ref="H24:I24"/>
    <mergeCell ref="G40:H41"/>
    <mergeCell ref="H8:I8"/>
    <mergeCell ref="H13:I13"/>
    <mergeCell ref="G18:J19"/>
    <mergeCell ref="I34:I35"/>
    <mergeCell ref="G34:G35"/>
    <mergeCell ref="J34:J35"/>
    <mergeCell ref="H34:H35"/>
    <mergeCell ref="H20:I20"/>
    <mergeCell ref="H14:I14"/>
    <mergeCell ref="H22:I22"/>
    <mergeCell ref="H23:I23"/>
    <mergeCell ref="H9:I9"/>
    <mergeCell ref="H10:I10"/>
    <mergeCell ref="H11:I11"/>
    <mergeCell ref="A1:J1"/>
    <mergeCell ref="H4:I4"/>
    <mergeCell ref="H5:I5"/>
    <mergeCell ref="H6:I6"/>
    <mergeCell ref="H7:I7"/>
    <mergeCell ref="A2:F2"/>
    <mergeCell ref="G2:J2"/>
    <mergeCell ref="H3:I3"/>
  </mergeCells>
  <phoneticPr fontId="3"/>
  <dataValidations count="2">
    <dataValidation imeMode="on" allowBlank="1" showInputMessage="1" showErrorMessage="1" sqref="G32:G34 L4:L5 L25:L37 G42:G65536 B2:B65536 L17:L22 G20:G30 F2:F65536 A1:A1048576 G36:G40 G2:G18"/>
    <dataValidation imeMode="off" allowBlank="1" showInputMessage="1" showErrorMessage="1" sqref="I29:I30 I32 I17 E32 E17:E30 E4:E7 E9 E11:E15 E34:E41 H22:H24 I21:J21"/>
  </dataValidations>
  <printOptions horizontalCentered="1"/>
  <pageMargins left="0.23622047244094491" right="0.23622047244094491" top="0.74803149606299213" bottom="0.74803149606299213" header="0.31496062992125984" footer="0.31496062992125984"/>
  <pageSetup paperSize="9" scale="67"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0"/>
  <sheetViews>
    <sheetView showZeros="0" view="pageBreakPreview" zoomScaleNormal="80" zoomScaleSheetLayoutView="100" workbookViewId="0">
      <selection activeCell="I73" sqref="I73"/>
    </sheetView>
  </sheetViews>
  <sheetFormatPr defaultRowHeight="13.5"/>
  <cols>
    <col min="1" max="1" width="60.625" style="1" customWidth="1"/>
    <col min="2" max="3" width="8.625" style="1" customWidth="1"/>
    <col min="4" max="4" width="15.5" style="1" customWidth="1"/>
    <col min="5" max="5" width="20.125" style="1" customWidth="1"/>
    <col min="6" max="6" width="15" style="1" customWidth="1"/>
    <col min="7" max="7" width="7.125" style="1" customWidth="1"/>
    <col min="8" max="8" width="12.625" style="1" customWidth="1"/>
    <col min="9" max="9" width="25.625" style="1" customWidth="1"/>
    <col min="10" max="16384" width="9" style="1"/>
  </cols>
  <sheetData>
    <row r="1" spans="1:9" ht="20.100000000000001" customHeight="1">
      <c r="A1" s="842" t="s">
        <v>228</v>
      </c>
      <c r="B1" s="846" t="s">
        <v>92</v>
      </c>
      <c r="C1" s="842" t="s">
        <v>229</v>
      </c>
      <c r="D1" s="843"/>
      <c r="E1" s="843"/>
      <c r="F1" s="844" t="s">
        <v>233</v>
      </c>
      <c r="G1" s="846" t="s">
        <v>234</v>
      </c>
      <c r="H1" s="375"/>
      <c r="I1" s="367"/>
    </row>
    <row r="2" spans="1:9" ht="20.100000000000001" customHeight="1">
      <c r="A2" s="848"/>
      <c r="B2" s="849"/>
      <c r="C2" s="387" t="s">
        <v>230</v>
      </c>
      <c r="D2" s="376" t="s">
        <v>232</v>
      </c>
      <c r="E2" s="388" t="s">
        <v>231</v>
      </c>
      <c r="F2" s="845"/>
      <c r="G2" s="847"/>
      <c r="H2" s="368"/>
      <c r="I2" s="370"/>
    </row>
    <row r="3" spans="1:9" ht="15.6" customHeight="1">
      <c r="A3" s="394" t="s">
        <v>2</v>
      </c>
      <c r="B3" s="467"/>
      <c r="C3" s="379"/>
      <c r="D3" s="389"/>
      <c r="E3" s="460"/>
      <c r="F3" s="383"/>
      <c r="G3" s="395"/>
      <c r="H3" s="368"/>
      <c r="I3" s="370"/>
    </row>
    <row r="4" spans="1:9" ht="15.6" customHeight="1">
      <c r="A4" s="396"/>
      <c r="B4" s="468"/>
      <c r="C4" s="380"/>
      <c r="D4" s="390"/>
      <c r="E4" s="461"/>
      <c r="F4" s="384"/>
      <c r="G4" s="397"/>
      <c r="H4" s="368"/>
      <c r="I4" s="370"/>
    </row>
    <row r="5" spans="1:9" ht="15.6" customHeight="1">
      <c r="A5" s="398"/>
      <c r="B5" s="469"/>
      <c r="C5" s="381"/>
      <c r="D5" s="391"/>
      <c r="E5" s="462"/>
      <c r="F5" s="385"/>
      <c r="G5" s="399"/>
      <c r="H5" s="368"/>
      <c r="I5" s="370"/>
    </row>
    <row r="6" spans="1:9" ht="15.6" customHeight="1">
      <c r="A6" s="396"/>
      <c r="B6" s="468"/>
      <c r="C6" s="380"/>
      <c r="D6" s="390"/>
      <c r="E6" s="461"/>
      <c r="F6" s="384"/>
      <c r="G6" s="397"/>
      <c r="H6" s="368"/>
      <c r="I6" s="370"/>
    </row>
    <row r="7" spans="1:9" ht="15.6" customHeight="1">
      <c r="A7" s="398" t="s">
        <v>268</v>
      </c>
      <c r="B7" s="469" t="s">
        <v>270</v>
      </c>
      <c r="C7" s="381">
        <v>1</v>
      </c>
      <c r="D7" s="392"/>
      <c r="E7" s="463">
        <f>E62</f>
        <v>235000</v>
      </c>
      <c r="F7" s="385"/>
      <c r="G7" s="399"/>
      <c r="H7" s="368"/>
      <c r="I7" s="370"/>
    </row>
    <row r="8" spans="1:9" ht="15.6" customHeight="1">
      <c r="A8" s="396"/>
      <c r="B8" s="468"/>
      <c r="C8" s="380"/>
      <c r="D8" s="393"/>
      <c r="E8" s="461"/>
      <c r="F8" s="384"/>
      <c r="G8" s="397"/>
      <c r="H8" s="368"/>
      <c r="I8" s="370"/>
    </row>
    <row r="9" spans="1:9" ht="15.6" customHeight="1">
      <c r="A9" s="398" t="s">
        <v>269</v>
      </c>
      <c r="B9" s="469" t="s">
        <v>270</v>
      </c>
      <c r="C9" s="381">
        <v>1</v>
      </c>
      <c r="D9" s="411"/>
      <c r="E9" s="463">
        <f>E92</f>
        <v>4114000</v>
      </c>
      <c r="F9" s="386"/>
      <c r="G9" s="400"/>
      <c r="H9" s="368"/>
      <c r="I9" s="370"/>
    </row>
    <row r="10" spans="1:9" ht="15.6" customHeight="1">
      <c r="A10" s="410"/>
      <c r="B10" s="470"/>
      <c r="C10" s="382"/>
      <c r="D10" s="412"/>
      <c r="E10" s="464"/>
      <c r="F10" s="386"/>
      <c r="G10" s="400"/>
      <c r="H10" s="368"/>
      <c r="I10" s="370"/>
    </row>
    <row r="11" spans="1:9" ht="15.6" customHeight="1">
      <c r="A11" s="398"/>
      <c r="B11" s="469"/>
      <c r="C11" s="381"/>
      <c r="D11" s="411"/>
      <c r="E11" s="463"/>
      <c r="F11" s="385"/>
      <c r="G11" s="399"/>
      <c r="H11" s="368"/>
      <c r="I11" s="370"/>
    </row>
    <row r="12" spans="1:9" ht="15.6" customHeight="1">
      <c r="A12" s="396"/>
      <c r="B12" s="468"/>
      <c r="C12" s="380"/>
      <c r="D12" s="413"/>
      <c r="E12" s="464"/>
      <c r="F12" s="384"/>
      <c r="G12" s="397"/>
      <c r="H12" s="368"/>
      <c r="I12" s="370"/>
    </row>
    <row r="13" spans="1:9" ht="15.6" customHeight="1">
      <c r="A13" s="398"/>
      <c r="B13" s="469"/>
      <c r="C13" s="381"/>
      <c r="D13" s="411"/>
      <c r="E13" s="463"/>
      <c r="F13" s="385"/>
      <c r="G13" s="399"/>
      <c r="H13" s="368"/>
      <c r="I13" s="370"/>
    </row>
    <row r="14" spans="1:9" ht="15.6" customHeight="1">
      <c r="A14" s="396"/>
      <c r="B14" s="468"/>
      <c r="C14" s="380"/>
      <c r="D14" s="413"/>
      <c r="E14" s="464"/>
      <c r="F14" s="384"/>
      <c r="G14" s="397"/>
      <c r="H14" s="368"/>
      <c r="I14" s="370"/>
    </row>
    <row r="15" spans="1:9" ht="15.6" customHeight="1">
      <c r="A15" s="398"/>
      <c r="B15" s="469"/>
      <c r="C15" s="381"/>
      <c r="D15" s="411"/>
      <c r="E15" s="463"/>
      <c r="F15" s="385"/>
      <c r="G15" s="399"/>
      <c r="H15" s="368"/>
      <c r="I15" s="370"/>
    </row>
    <row r="16" spans="1:9" ht="15.6" customHeight="1">
      <c r="A16" s="396"/>
      <c r="B16" s="468"/>
      <c r="C16" s="380"/>
      <c r="D16" s="413"/>
      <c r="E16" s="464"/>
      <c r="F16" s="384"/>
      <c r="G16" s="397"/>
      <c r="H16" s="368"/>
      <c r="I16" s="370"/>
    </row>
    <row r="17" spans="1:9" ht="15.6" customHeight="1">
      <c r="A17" s="398"/>
      <c r="B17" s="469"/>
      <c r="C17" s="381"/>
      <c r="D17" s="411"/>
      <c r="E17" s="463"/>
      <c r="F17" s="385"/>
      <c r="G17" s="399"/>
      <c r="H17" s="368"/>
      <c r="I17" s="370"/>
    </row>
    <row r="18" spans="1:9" ht="15.6" customHeight="1">
      <c r="A18" s="396"/>
      <c r="B18" s="468"/>
      <c r="C18" s="380"/>
      <c r="D18" s="413"/>
      <c r="E18" s="464"/>
      <c r="F18" s="384"/>
      <c r="G18" s="397"/>
      <c r="H18" s="373"/>
      <c r="I18" s="370"/>
    </row>
    <row r="19" spans="1:9" ht="15.6" customHeight="1">
      <c r="A19" s="398"/>
      <c r="B19" s="469"/>
      <c r="C19" s="381"/>
      <c r="D19" s="411"/>
      <c r="E19" s="463"/>
      <c r="F19" s="385"/>
      <c r="G19" s="399"/>
      <c r="H19" s="369"/>
      <c r="I19" s="369"/>
    </row>
    <row r="20" spans="1:9" ht="15.6" customHeight="1">
      <c r="A20" s="396"/>
      <c r="B20" s="468"/>
      <c r="C20" s="380"/>
      <c r="D20" s="413"/>
      <c r="E20" s="464"/>
      <c r="F20" s="384"/>
      <c r="G20" s="397"/>
      <c r="H20" s="368"/>
      <c r="I20" s="370"/>
    </row>
    <row r="21" spans="1:9" ht="15.6" customHeight="1">
      <c r="A21" s="398"/>
      <c r="B21" s="469"/>
      <c r="C21" s="381"/>
      <c r="D21" s="411"/>
      <c r="E21" s="463"/>
      <c r="F21" s="385"/>
      <c r="G21" s="399"/>
      <c r="H21" s="368"/>
      <c r="I21" s="370"/>
    </row>
    <row r="22" spans="1:9" ht="15.6" customHeight="1">
      <c r="A22" s="396"/>
      <c r="B22" s="468"/>
      <c r="C22" s="380"/>
      <c r="D22" s="413"/>
      <c r="E22" s="464"/>
      <c r="F22" s="384"/>
      <c r="G22" s="397"/>
      <c r="H22" s="368"/>
      <c r="I22" s="370"/>
    </row>
    <row r="23" spans="1:9" ht="15.6" customHeight="1">
      <c r="A23" s="398"/>
      <c r="B23" s="469"/>
      <c r="C23" s="381"/>
      <c r="D23" s="411"/>
      <c r="E23" s="463"/>
      <c r="F23" s="385"/>
      <c r="G23" s="399"/>
      <c r="H23" s="368"/>
      <c r="I23" s="370"/>
    </row>
    <row r="24" spans="1:9" ht="15.6" customHeight="1">
      <c r="A24" s="396"/>
      <c r="B24" s="468"/>
      <c r="C24" s="380"/>
      <c r="D24" s="413"/>
      <c r="E24" s="464"/>
      <c r="F24" s="384"/>
      <c r="G24" s="397"/>
      <c r="H24" s="368"/>
      <c r="I24" s="370"/>
    </row>
    <row r="25" spans="1:9" ht="15.6" customHeight="1">
      <c r="A25" s="398"/>
      <c r="B25" s="469"/>
      <c r="C25" s="381"/>
      <c r="D25" s="411"/>
      <c r="E25" s="463"/>
      <c r="F25" s="385"/>
      <c r="G25" s="399"/>
      <c r="H25" s="368"/>
      <c r="I25" s="370"/>
    </row>
    <row r="26" spans="1:9" ht="15.6" customHeight="1">
      <c r="A26" s="396"/>
      <c r="B26" s="468"/>
      <c r="C26" s="380"/>
      <c r="D26" s="413"/>
      <c r="E26" s="464"/>
      <c r="F26" s="384"/>
      <c r="G26" s="397"/>
      <c r="H26" s="368"/>
      <c r="I26" s="370"/>
    </row>
    <row r="27" spans="1:9" ht="15.6" customHeight="1">
      <c r="A27" s="398"/>
      <c r="B27" s="469"/>
      <c r="C27" s="381"/>
      <c r="D27" s="411"/>
      <c r="E27" s="463"/>
      <c r="F27" s="385"/>
      <c r="G27" s="399"/>
      <c r="H27" s="368"/>
      <c r="I27" s="370"/>
    </row>
    <row r="28" spans="1:9" ht="15.6" customHeight="1">
      <c r="A28" s="396"/>
      <c r="B28" s="468"/>
      <c r="C28" s="380"/>
      <c r="D28" s="413"/>
      <c r="E28" s="464"/>
      <c r="F28" s="384"/>
      <c r="G28" s="397"/>
      <c r="H28" s="368"/>
      <c r="I28" s="370"/>
    </row>
    <row r="29" spans="1:9" ht="15.6" customHeight="1">
      <c r="A29" s="398"/>
      <c r="B29" s="469"/>
      <c r="C29" s="381"/>
      <c r="D29" s="411"/>
      <c r="E29" s="463"/>
      <c r="F29" s="385"/>
      <c r="G29" s="399"/>
      <c r="H29" s="368"/>
      <c r="I29" s="370"/>
    </row>
    <row r="30" spans="1:9" ht="15.6" customHeight="1">
      <c r="A30" s="396"/>
      <c r="B30" s="468"/>
      <c r="C30" s="380"/>
      <c r="D30" s="413"/>
      <c r="E30" s="464"/>
      <c r="F30" s="384"/>
      <c r="G30" s="397"/>
      <c r="H30" s="373"/>
      <c r="I30" s="370"/>
    </row>
    <row r="31" spans="1:9" ht="15.6" customHeight="1">
      <c r="A31" s="398"/>
      <c r="B31" s="469"/>
      <c r="C31" s="381"/>
      <c r="D31" s="411"/>
      <c r="E31" s="463"/>
      <c r="F31" s="385"/>
      <c r="G31" s="399"/>
      <c r="H31" s="369"/>
      <c r="I31" s="369"/>
    </row>
    <row r="32" spans="1:9" ht="15.6" customHeight="1">
      <c r="A32" s="402" t="s">
        <v>271</v>
      </c>
      <c r="B32" s="471"/>
      <c r="C32" s="404"/>
      <c r="D32" s="414"/>
      <c r="E32" s="465">
        <f>SUM(E7:E31)</f>
        <v>4349000</v>
      </c>
      <c r="F32" s="405"/>
      <c r="G32" s="406"/>
      <c r="H32" s="368"/>
      <c r="I32" s="370"/>
    </row>
    <row r="33" spans="1:9" ht="15.6" customHeight="1">
      <c r="A33" s="394"/>
      <c r="B33" s="467"/>
      <c r="C33" s="379"/>
      <c r="D33" s="389"/>
      <c r="E33" s="460"/>
      <c r="F33" s="383"/>
      <c r="G33" s="395"/>
      <c r="H33" s="368"/>
      <c r="I33" s="370"/>
    </row>
    <row r="34" spans="1:9" ht="15.6" customHeight="1">
      <c r="A34" s="396"/>
      <c r="B34" s="468"/>
      <c r="C34" s="380"/>
      <c r="D34" s="390"/>
      <c r="E34" s="461"/>
      <c r="F34" s="384"/>
      <c r="G34" s="397"/>
      <c r="H34" s="368"/>
      <c r="I34" s="370"/>
    </row>
    <row r="35" spans="1:9" ht="15.6" customHeight="1">
      <c r="A35" s="398"/>
      <c r="B35" s="469"/>
      <c r="C35" s="381"/>
      <c r="D35" s="391"/>
      <c r="E35" s="462">
        <f>C35*D35</f>
        <v>0</v>
      </c>
      <c r="F35" s="385"/>
      <c r="G35" s="399"/>
      <c r="H35" s="368"/>
      <c r="I35" s="370"/>
    </row>
    <row r="36" spans="1:9" ht="15.6" customHeight="1">
      <c r="A36" s="396" t="s">
        <v>249</v>
      </c>
      <c r="B36" s="468"/>
      <c r="C36" s="380"/>
      <c r="D36" s="390"/>
      <c r="E36" s="461"/>
      <c r="F36" s="384"/>
      <c r="G36" s="397"/>
      <c r="H36" s="368"/>
      <c r="I36" s="370"/>
    </row>
    <row r="37" spans="1:9" ht="15.6" customHeight="1">
      <c r="A37" s="398"/>
      <c r="B37" s="469"/>
      <c r="C37" s="381"/>
      <c r="D37" s="392"/>
      <c r="E37" s="462">
        <f>C37*D37</f>
        <v>0</v>
      </c>
      <c r="F37" s="385"/>
      <c r="G37" s="399"/>
      <c r="H37" s="368"/>
      <c r="I37" s="370"/>
    </row>
    <row r="38" spans="1:9" ht="15.6" customHeight="1">
      <c r="A38" s="396" t="s">
        <v>250</v>
      </c>
      <c r="B38" s="468"/>
      <c r="C38" s="380"/>
      <c r="D38" s="393"/>
      <c r="E38" s="461"/>
      <c r="F38" s="384"/>
      <c r="G38" s="397"/>
      <c r="H38" s="368"/>
      <c r="I38" s="370"/>
    </row>
    <row r="39" spans="1:9" ht="15.6" customHeight="1">
      <c r="A39" s="398"/>
      <c r="B39" s="469"/>
      <c r="C39" s="381"/>
      <c r="D39" s="411"/>
      <c r="E39" s="463">
        <f>C39*D39</f>
        <v>0</v>
      </c>
      <c r="F39" s="386"/>
      <c r="G39" s="400"/>
      <c r="H39" s="368"/>
      <c r="I39" s="370"/>
    </row>
    <row r="40" spans="1:9" ht="15.6" customHeight="1">
      <c r="A40" s="410" t="s">
        <v>251</v>
      </c>
      <c r="B40" s="470" t="s">
        <v>260</v>
      </c>
      <c r="C40" s="382">
        <v>1112</v>
      </c>
      <c r="D40" s="412">
        <v>80</v>
      </c>
      <c r="E40" s="464">
        <f>C40*D40</f>
        <v>88960</v>
      </c>
      <c r="F40" s="386"/>
      <c r="G40" s="400"/>
      <c r="H40" s="368"/>
      <c r="I40" s="370"/>
    </row>
    <row r="41" spans="1:9" ht="15.6" customHeight="1">
      <c r="A41" s="398"/>
      <c r="B41" s="469"/>
      <c r="C41" s="381"/>
      <c r="D41" s="411"/>
      <c r="E41" s="463">
        <f>C41*D41</f>
        <v>0</v>
      </c>
      <c r="F41" s="385"/>
      <c r="G41" s="399"/>
      <c r="H41" s="368"/>
      <c r="I41" s="370"/>
    </row>
    <row r="42" spans="1:9" ht="15.6" customHeight="1">
      <c r="A42" s="396" t="s">
        <v>252</v>
      </c>
      <c r="B42" s="468"/>
      <c r="C42" s="380"/>
      <c r="D42" s="413"/>
      <c r="E42" s="464"/>
      <c r="F42" s="384"/>
      <c r="G42" s="397"/>
      <c r="H42" s="368"/>
      <c r="I42" s="370"/>
    </row>
    <row r="43" spans="1:9" ht="15.6" customHeight="1">
      <c r="A43" s="398"/>
      <c r="B43" s="469"/>
      <c r="C43" s="381"/>
      <c r="D43" s="411"/>
      <c r="E43" s="463">
        <f>C43*D43</f>
        <v>0</v>
      </c>
      <c r="F43" s="385"/>
      <c r="G43" s="399"/>
      <c r="H43" s="368"/>
      <c r="I43" s="370"/>
    </row>
    <row r="44" spans="1:9" ht="15.6" customHeight="1">
      <c r="A44" s="396" t="s">
        <v>253</v>
      </c>
      <c r="B44" s="468" t="s">
        <v>93</v>
      </c>
      <c r="C44" s="380">
        <v>1</v>
      </c>
      <c r="D44" s="413">
        <v>43000</v>
      </c>
      <c r="E44" s="464">
        <f>C44*D44</f>
        <v>43000</v>
      </c>
      <c r="F44" s="384"/>
      <c r="G44" s="397"/>
      <c r="H44" s="368"/>
      <c r="I44" s="370"/>
    </row>
    <row r="45" spans="1:9" ht="15.6" customHeight="1">
      <c r="A45" s="398"/>
      <c r="B45" s="469"/>
      <c r="C45" s="381"/>
      <c r="D45" s="411"/>
      <c r="E45" s="463">
        <f t="shared" ref="E45:E52" si="0">C45*D45</f>
        <v>0</v>
      </c>
      <c r="F45" s="385"/>
      <c r="G45" s="399"/>
      <c r="H45" s="368"/>
      <c r="I45" s="370"/>
    </row>
    <row r="46" spans="1:9" ht="15.6" customHeight="1">
      <c r="A46" s="396" t="s">
        <v>254</v>
      </c>
      <c r="B46" s="468"/>
      <c r="C46" s="380"/>
      <c r="D46" s="413"/>
      <c r="E46" s="464">
        <f t="shared" si="0"/>
        <v>0</v>
      </c>
      <c r="F46" s="384"/>
      <c r="G46" s="397"/>
      <c r="H46" s="368"/>
      <c r="I46" s="370"/>
    </row>
    <row r="47" spans="1:9" ht="15.6" customHeight="1">
      <c r="A47" s="398"/>
      <c r="B47" s="469"/>
      <c r="C47" s="381"/>
      <c r="D47" s="411"/>
      <c r="E47" s="463">
        <f t="shared" si="0"/>
        <v>0</v>
      </c>
      <c r="F47" s="385"/>
      <c r="G47" s="399"/>
      <c r="H47" s="368"/>
      <c r="I47" s="370"/>
    </row>
    <row r="48" spans="1:9" ht="15.6" customHeight="1">
      <c r="A48" s="396" t="s">
        <v>255</v>
      </c>
      <c r="B48" s="468" t="s">
        <v>93</v>
      </c>
      <c r="C48" s="380">
        <v>1</v>
      </c>
      <c r="D48" s="413">
        <v>34000</v>
      </c>
      <c r="E48" s="464">
        <f t="shared" si="0"/>
        <v>34000</v>
      </c>
      <c r="F48" s="384"/>
      <c r="G48" s="397"/>
      <c r="H48" s="373"/>
      <c r="I48" s="370"/>
    </row>
    <row r="49" spans="1:9" ht="15.6" customHeight="1">
      <c r="A49" s="398"/>
      <c r="B49" s="469"/>
      <c r="C49" s="381"/>
      <c r="D49" s="411"/>
      <c r="E49" s="463">
        <f t="shared" si="0"/>
        <v>0</v>
      </c>
      <c r="F49" s="385"/>
      <c r="G49" s="399"/>
      <c r="H49" s="369"/>
      <c r="I49" s="369"/>
    </row>
    <row r="50" spans="1:9" ht="15.6" customHeight="1">
      <c r="A50" s="396" t="s">
        <v>256</v>
      </c>
      <c r="B50" s="468"/>
      <c r="C50" s="380"/>
      <c r="D50" s="413"/>
      <c r="E50" s="464">
        <f t="shared" si="0"/>
        <v>0</v>
      </c>
      <c r="F50" s="384"/>
      <c r="G50" s="397"/>
      <c r="H50" s="368"/>
      <c r="I50" s="370"/>
    </row>
    <row r="51" spans="1:9" ht="15.6" customHeight="1">
      <c r="A51" s="398"/>
      <c r="B51" s="469"/>
      <c r="C51" s="381"/>
      <c r="D51" s="411"/>
      <c r="E51" s="463">
        <f t="shared" si="0"/>
        <v>0</v>
      </c>
      <c r="F51" s="385"/>
      <c r="G51" s="399"/>
      <c r="H51" s="368"/>
      <c r="I51" s="370"/>
    </row>
    <row r="52" spans="1:9" ht="15.6" customHeight="1">
      <c r="A52" s="396" t="s">
        <v>257</v>
      </c>
      <c r="B52" s="468" t="s">
        <v>261</v>
      </c>
      <c r="C52" s="380">
        <v>0.5</v>
      </c>
      <c r="D52" s="413">
        <v>140000</v>
      </c>
      <c r="E52" s="464">
        <f t="shared" si="0"/>
        <v>70000</v>
      </c>
      <c r="F52" s="384"/>
      <c r="G52" s="397"/>
      <c r="H52" s="368"/>
      <c r="I52" s="370"/>
    </row>
    <row r="53" spans="1:9" ht="15.6" customHeight="1">
      <c r="A53" s="398"/>
      <c r="B53" s="469"/>
      <c r="C53" s="381"/>
      <c r="D53" s="411"/>
      <c r="E53" s="463">
        <f>C53*D53</f>
        <v>0</v>
      </c>
      <c r="F53" s="385"/>
      <c r="G53" s="399"/>
      <c r="H53" s="368"/>
      <c r="I53" s="370"/>
    </row>
    <row r="54" spans="1:9" ht="15.6" customHeight="1">
      <c r="A54" s="396"/>
      <c r="B54" s="468"/>
      <c r="C54" s="380"/>
      <c r="D54" s="413"/>
      <c r="E54" s="464"/>
      <c r="F54" s="384"/>
      <c r="G54" s="397"/>
      <c r="H54" s="368"/>
      <c r="I54" s="370"/>
    </row>
    <row r="55" spans="1:9" ht="15.6" customHeight="1">
      <c r="A55" s="398"/>
      <c r="B55" s="469"/>
      <c r="C55" s="381"/>
      <c r="D55" s="411"/>
      <c r="E55" s="463">
        <f>C55*D55</f>
        <v>0</v>
      </c>
      <c r="F55" s="385"/>
      <c r="G55" s="399"/>
      <c r="H55" s="368"/>
      <c r="I55" s="370"/>
    </row>
    <row r="56" spans="1:9" ht="15.6" customHeight="1">
      <c r="A56" s="396" t="s">
        <v>258</v>
      </c>
      <c r="B56" s="468"/>
      <c r="C56" s="380"/>
      <c r="D56" s="413"/>
      <c r="E56" s="464"/>
      <c r="F56" s="384"/>
      <c r="G56" s="397"/>
      <c r="H56" s="368"/>
      <c r="I56" s="370"/>
    </row>
    <row r="57" spans="1:9" ht="15.6" customHeight="1">
      <c r="A57" s="398"/>
      <c r="B57" s="469"/>
      <c r="C57" s="381"/>
      <c r="D57" s="411"/>
      <c r="E57" s="463">
        <f>C57*D57</f>
        <v>0</v>
      </c>
      <c r="F57" s="385"/>
      <c r="G57" s="399"/>
      <c r="H57" s="368"/>
      <c r="I57" s="370"/>
    </row>
    <row r="58" spans="1:9" ht="15.6" customHeight="1">
      <c r="A58" s="396" t="s">
        <v>259</v>
      </c>
      <c r="B58" s="468"/>
      <c r="C58" s="380"/>
      <c r="D58" s="413"/>
      <c r="E58" s="464"/>
      <c r="F58" s="384"/>
      <c r="G58" s="397"/>
      <c r="H58" s="368"/>
      <c r="I58" s="370"/>
    </row>
    <row r="59" spans="1:9" ht="15.6" customHeight="1">
      <c r="A59" s="398"/>
      <c r="B59" s="469"/>
      <c r="C59" s="381"/>
      <c r="D59" s="411"/>
      <c r="E59" s="463">
        <f>C59*D59</f>
        <v>0</v>
      </c>
      <c r="F59" s="385"/>
      <c r="G59" s="399"/>
      <c r="H59" s="368"/>
      <c r="I59" s="370"/>
    </row>
    <row r="60" spans="1:9" ht="15.6" customHeight="1">
      <c r="A60" s="396" t="s">
        <v>267</v>
      </c>
      <c r="B60" s="468"/>
      <c r="C60" s="380"/>
      <c r="D60" s="413"/>
      <c r="E60" s="464">
        <v>-960</v>
      </c>
      <c r="F60" s="384"/>
      <c r="G60" s="397"/>
      <c r="H60" s="373"/>
      <c r="I60" s="370"/>
    </row>
    <row r="61" spans="1:9" ht="15.6" customHeight="1">
      <c r="A61" s="398"/>
      <c r="B61" s="469"/>
      <c r="C61" s="381"/>
      <c r="D61" s="411"/>
      <c r="E61" s="463"/>
      <c r="F61" s="385"/>
      <c r="G61" s="399"/>
      <c r="H61" s="369"/>
      <c r="I61" s="369"/>
    </row>
    <row r="62" spans="1:9" ht="15.6" customHeight="1">
      <c r="A62" s="396" t="s">
        <v>273</v>
      </c>
      <c r="B62" s="468"/>
      <c r="C62" s="380"/>
      <c r="D62" s="413"/>
      <c r="E62" s="464">
        <f>SUM(E39:E61)</f>
        <v>235000</v>
      </c>
      <c r="F62" s="384"/>
      <c r="G62" s="397"/>
      <c r="H62" s="368"/>
      <c r="I62" s="370"/>
    </row>
    <row r="63" spans="1:9" ht="15.6" customHeight="1">
      <c r="A63" s="394"/>
      <c r="B63" s="467"/>
      <c r="C63" s="379"/>
      <c r="D63" s="389"/>
      <c r="E63" s="460"/>
      <c r="F63" s="383"/>
      <c r="G63" s="395"/>
      <c r="H63" s="371"/>
      <c r="I63" s="371"/>
    </row>
    <row r="64" spans="1:9" ht="15.6" customHeight="1">
      <c r="A64" s="396" t="s">
        <v>262</v>
      </c>
      <c r="B64" s="468"/>
      <c r="C64" s="380"/>
      <c r="D64" s="390"/>
      <c r="E64" s="461"/>
      <c r="F64" s="384"/>
      <c r="G64" s="397"/>
      <c r="H64" s="371"/>
      <c r="I64" s="371"/>
    </row>
    <row r="65" spans="1:9" ht="15.6" customHeight="1">
      <c r="A65" s="398"/>
      <c r="B65" s="469"/>
      <c r="C65" s="381"/>
      <c r="D65" s="391"/>
      <c r="E65" s="462">
        <f>C65*D65</f>
        <v>0</v>
      </c>
      <c r="F65" s="385"/>
      <c r="G65" s="399"/>
      <c r="H65" s="371"/>
      <c r="I65" s="371"/>
    </row>
    <row r="66" spans="1:9" ht="15.6" customHeight="1">
      <c r="A66" s="396" t="s">
        <v>263</v>
      </c>
      <c r="B66" s="468"/>
      <c r="C66" s="380"/>
      <c r="D66" s="390"/>
      <c r="E66" s="461"/>
      <c r="F66" s="384"/>
      <c r="G66" s="397"/>
      <c r="H66" s="371"/>
      <c r="I66" s="371"/>
    </row>
    <row r="67" spans="1:9" ht="15.6" customHeight="1">
      <c r="A67" s="398"/>
      <c r="B67" s="469"/>
      <c r="C67" s="381"/>
      <c r="D67" s="411"/>
      <c r="E67" s="463">
        <f>C67*D67</f>
        <v>0</v>
      </c>
      <c r="F67" s="385"/>
      <c r="G67" s="399"/>
      <c r="H67" s="371"/>
      <c r="I67" s="371"/>
    </row>
    <row r="68" spans="1:9" ht="15.6" customHeight="1">
      <c r="A68" s="396" t="s">
        <v>264</v>
      </c>
      <c r="B68" s="468" t="s">
        <v>260</v>
      </c>
      <c r="C68" s="380">
        <v>1112</v>
      </c>
      <c r="D68" s="413">
        <v>200</v>
      </c>
      <c r="E68" s="464">
        <f>C68*D68</f>
        <v>222400</v>
      </c>
      <c r="F68" s="384"/>
      <c r="G68" s="397"/>
      <c r="H68" s="371"/>
      <c r="I68" s="371"/>
    </row>
    <row r="69" spans="1:9" ht="15.6" customHeight="1">
      <c r="A69" s="398"/>
      <c r="B69" s="469"/>
      <c r="C69" s="381"/>
      <c r="D69" s="411"/>
      <c r="E69" s="466">
        <f t="shared" ref="E69:E72" si="1">C69*D69</f>
        <v>0</v>
      </c>
      <c r="F69" s="386"/>
      <c r="G69" s="400"/>
      <c r="H69" s="371"/>
      <c r="I69" s="371"/>
    </row>
    <row r="70" spans="1:9" ht="15.6" customHeight="1">
      <c r="A70" s="410" t="s">
        <v>265</v>
      </c>
      <c r="B70" s="468" t="s">
        <v>260</v>
      </c>
      <c r="C70" s="382">
        <v>1112</v>
      </c>
      <c r="D70" s="412">
        <v>600</v>
      </c>
      <c r="E70" s="464">
        <f t="shared" si="1"/>
        <v>667200</v>
      </c>
      <c r="F70" s="386"/>
      <c r="G70" s="400"/>
      <c r="H70" s="371"/>
      <c r="I70" s="371"/>
    </row>
    <row r="71" spans="1:9" ht="15.6" customHeight="1">
      <c r="A71" s="398"/>
      <c r="B71" s="469"/>
      <c r="C71" s="381"/>
      <c r="D71" s="411"/>
      <c r="E71" s="466">
        <f t="shared" si="1"/>
        <v>0</v>
      </c>
      <c r="F71" s="385"/>
      <c r="G71" s="399"/>
      <c r="H71" s="371"/>
      <c r="I71" s="371"/>
    </row>
    <row r="72" spans="1:9" ht="15.6" customHeight="1">
      <c r="A72" s="396" t="s">
        <v>266</v>
      </c>
      <c r="B72" s="468" t="s">
        <v>260</v>
      </c>
      <c r="C72" s="382">
        <v>1112</v>
      </c>
      <c r="D72" s="413">
        <v>2900</v>
      </c>
      <c r="E72" s="464">
        <f t="shared" si="1"/>
        <v>3224800</v>
      </c>
      <c r="F72" s="384"/>
      <c r="G72" s="397"/>
      <c r="H72" s="371"/>
      <c r="I72" s="371"/>
    </row>
    <row r="73" spans="1:9" ht="15.6" customHeight="1">
      <c r="A73" s="398"/>
      <c r="B73" s="469"/>
      <c r="C73" s="381"/>
      <c r="D73" s="411"/>
      <c r="E73" s="463">
        <f>C73*D73</f>
        <v>0</v>
      </c>
      <c r="F73" s="385"/>
      <c r="G73" s="399"/>
      <c r="H73" s="371"/>
      <c r="I73" s="371"/>
    </row>
    <row r="74" spans="1:9" ht="15.6" customHeight="1">
      <c r="A74" s="396"/>
      <c r="B74" s="468"/>
      <c r="C74" s="380"/>
      <c r="D74" s="413"/>
      <c r="E74" s="464"/>
      <c r="F74" s="384"/>
      <c r="G74" s="397"/>
      <c r="H74" s="371"/>
      <c r="I74" s="371"/>
    </row>
    <row r="75" spans="1:9" ht="15.6" customHeight="1">
      <c r="A75" s="398"/>
      <c r="B75" s="469"/>
      <c r="C75" s="381"/>
      <c r="D75" s="411"/>
      <c r="E75" s="463"/>
      <c r="F75" s="385"/>
      <c r="G75" s="399"/>
      <c r="H75" s="371"/>
      <c r="I75" s="371"/>
    </row>
    <row r="76" spans="1:9" ht="15.6" customHeight="1">
      <c r="A76" s="396"/>
      <c r="B76" s="468"/>
      <c r="C76" s="380"/>
      <c r="D76" s="413"/>
      <c r="E76" s="464"/>
      <c r="F76" s="384"/>
      <c r="G76" s="397"/>
      <c r="H76" s="371"/>
      <c r="I76" s="371"/>
    </row>
    <row r="77" spans="1:9" ht="15.6" customHeight="1">
      <c r="A77" s="398"/>
      <c r="B77" s="469"/>
      <c r="C77" s="381"/>
      <c r="D77" s="411"/>
      <c r="E77" s="463">
        <f>C77*D77</f>
        <v>0</v>
      </c>
      <c r="F77" s="385"/>
      <c r="G77" s="399"/>
      <c r="H77" s="371"/>
      <c r="I77" s="371"/>
    </row>
    <row r="78" spans="1:9" ht="15.6" customHeight="1">
      <c r="A78" s="396"/>
      <c r="B78" s="468"/>
      <c r="C78" s="380"/>
      <c r="D78" s="413"/>
      <c r="E78" s="464"/>
      <c r="F78" s="384"/>
      <c r="G78" s="397"/>
      <c r="H78" s="371"/>
      <c r="I78" s="371"/>
    </row>
    <row r="79" spans="1:9" ht="15.6" customHeight="1">
      <c r="A79" s="398"/>
      <c r="B79" s="469"/>
      <c r="C79" s="381"/>
      <c r="D79" s="411"/>
      <c r="E79" s="463">
        <f>C79*D79</f>
        <v>0</v>
      </c>
      <c r="F79" s="385"/>
      <c r="G79" s="399"/>
      <c r="H79" s="371"/>
      <c r="I79" s="371"/>
    </row>
    <row r="80" spans="1:9" ht="15.6" customHeight="1">
      <c r="A80" s="396"/>
      <c r="B80" s="468"/>
      <c r="C80" s="380"/>
      <c r="D80" s="413"/>
      <c r="E80" s="464"/>
      <c r="F80" s="384"/>
      <c r="G80" s="397"/>
      <c r="H80" s="371"/>
      <c r="I80" s="371"/>
    </row>
    <row r="81" spans="1:9" ht="15.6" customHeight="1">
      <c r="A81" s="398"/>
      <c r="B81" s="469"/>
      <c r="C81" s="381"/>
      <c r="D81" s="411"/>
      <c r="E81" s="463">
        <f>C81*D81</f>
        <v>0</v>
      </c>
      <c r="F81" s="385"/>
      <c r="G81" s="399"/>
      <c r="H81" s="371"/>
      <c r="I81" s="371"/>
    </row>
    <row r="82" spans="1:9" ht="15.6" customHeight="1">
      <c r="A82" s="396"/>
      <c r="B82" s="468"/>
      <c r="C82" s="380"/>
      <c r="D82" s="413"/>
      <c r="E82" s="464"/>
      <c r="F82" s="384"/>
      <c r="G82" s="397"/>
      <c r="H82" s="371"/>
      <c r="I82" s="371"/>
    </row>
    <row r="83" spans="1:9" ht="15.6" customHeight="1">
      <c r="A83" s="398"/>
      <c r="B83" s="469"/>
      <c r="C83" s="381"/>
      <c r="D83" s="411"/>
      <c r="E83" s="463">
        <f>C83*D83</f>
        <v>0</v>
      </c>
      <c r="F83" s="385"/>
      <c r="G83" s="399"/>
      <c r="H83" s="371"/>
      <c r="I83" s="371"/>
    </row>
    <row r="84" spans="1:9" ht="15.6" customHeight="1">
      <c r="A84" s="396"/>
      <c r="B84" s="468"/>
      <c r="C84" s="380"/>
      <c r="D84" s="413"/>
      <c r="E84" s="464"/>
      <c r="F84" s="384"/>
      <c r="G84" s="397"/>
      <c r="H84" s="371"/>
      <c r="I84" s="371"/>
    </row>
    <row r="85" spans="1:9" ht="15.6" customHeight="1">
      <c r="A85" s="398"/>
      <c r="B85" s="469"/>
      <c r="C85" s="381"/>
      <c r="D85" s="411"/>
      <c r="E85" s="463">
        <f>C85*D85</f>
        <v>0</v>
      </c>
      <c r="F85" s="385"/>
      <c r="G85" s="399"/>
      <c r="H85" s="371"/>
      <c r="I85" s="371"/>
    </row>
    <row r="86" spans="1:9" ht="15.6" customHeight="1">
      <c r="A86" s="396"/>
      <c r="B86" s="468"/>
      <c r="C86" s="380"/>
      <c r="D86" s="413"/>
      <c r="E86" s="464"/>
      <c r="F86" s="384"/>
      <c r="G86" s="397"/>
      <c r="H86" s="371"/>
      <c r="I86" s="371"/>
    </row>
    <row r="87" spans="1:9" ht="15.6" customHeight="1">
      <c r="A87" s="398"/>
      <c r="B87" s="469"/>
      <c r="C87" s="381"/>
      <c r="D87" s="411"/>
      <c r="E87" s="463">
        <f>C87*D87</f>
        <v>0</v>
      </c>
      <c r="F87" s="385"/>
      <c r="G87" s="399"/>
      <c r="H87" s="371"/>
      <c r="I87" s="371"/>
    </row>
    <row r="88" spans="1:9" ht="15.6" customHeight="1">
      <c r="A88" s="396"/>
      <c r="B88" s="468"/>
      <c r="C88" s="380"/>
      <c r="D88" s="413"/>
      <c r="E88" s="464"/>
      <c r="F88" s="384"/>
      <c r="G88" s="397"/>
      <c r="H88" s="371"/>
      <c r="I88" s="371"/>
    </row>
    <row r="89" spans="1:9" ht="15.6" customHeight="1">
      <c r="A89" s="398"/>
      <c r="B89" s="469"/>
      <c r="C89" s="381"/>
      <c r="D89" s="411"/>
      <c r="E89" s="463">
        <f>C89*D89</f>
        <v>0</v>
      </c>
      <c r="F89" s="385"/>
      <c r="G89" s="399"/>
      <c r="H89" s="371"/>
      <c r="I89" s="371"/>
    </row>
    <row r="90" spans="1:9" ht="15.6" customHeight="1">
      <c r="A90" s="396" t="s">
        <v>267</v>
      </c>
      <c r="B90" s="468"/>
      <c r="C90" s="380"/>
      <c r="D90" s="413"/>
      <c r="E90" s="464">
        <v>-400</v>
      </c>
      <c r="F90" s="384"/>
      <c r="G90" s="397"/>
      <c r="H90" s="371"/>
      <c r="I90" s="371"/>
    </row>
    <row r="91" spans="1:9" ht="15.6" customHeight="1">
      <c r="A91" s="398"/>
      <c r="B91" s="469"/>
      <c r="C91" s="381"/>
      <c r="D91" s="411"/>
      <c r="E91" s="463">
        <f>C91*D91</f>
        <v>0</v>
      </c>
      <c r="F91" s="385"/>
      <c r="G91" s="399"/>
      <c r="H91" s="371"/>
      <c r="I91" s="371"/>
    </row>
    <row r="92" spans="1:9" ht="15.6" customHeight="1">
      <c r="A92" s="402" t="s">
        <v>272</v>
      </c>
      <c r="B92" s="471"/>
      <c r="C92" s="404"/>
      <c r="D92" s="414"/>
      <c r="E92" s="465">
        <f>SUM(E67:E91)</f>
        <v>4114000</v>
      </c>
      <c r="F92" s="405"/>
      <c r="G92" s="406"/>
      <c r="H92" s="371"/>
      <c r="I92" s="371"/>
    </row>
    <row r="93" spans="1:9" ht="15.6" customHeight="1">
      <c r="A93" s="371"/>
      <c r="B93" s="371"/>
      <c r="C93" s="371"/>
      <c r="D93" s="371"/>
      <c r="E93" s="371"/>
      <c r="F93" s="371"/>
      <c r="G93" s="371"/>
      <c r="H93" s="371"/>
      <c r="I93" s="371"/>
    </row>
    <row r="94" spans="1:9" ht="15.6" customHeight="1">
      <c r="A94" s="371"/>
      <c r="B94" s="371"/>
      <c r="C94" s="371"/>
      <c r="D94" s="371"/>
      <c r="E94" s="371"/>
      <c r="F94" s="371"/>
      <c r="G94" s="371"/>
      <c r="H94" s="371"/>
      <c r="I94" s="371"/>
    </row>
    <row r="95" spans="1:9" ht="15.6" customHeight="1">
      <c r="A95" s="371"/>
      <c r="B95" s="371"/>
      <c r="C95" s="371"/>
      <c r="D95" s="371"/>
      <c r="E95" s="371"/>
      <c r="F95" s="371"/>
      <c r="G95" s="371"/>
      <c r="H95" s="371"/>
      <c r="I95" s="371"/>
    </row>
    <row r="96" spans="1:9" ht="15.6" customHeight="1">
      <c r="A96" s="371"/>
      <c r="B96" s="371"/>
      <c r="C96" s="371"/>
      <c r="D96" s="371"/>
      <c r="E96" s="371"/>
      <c r="F96" s="371"/>
      <c r="G96" s="371"/>
      <c r="H96" s="371"/>
      <c r="I96" s="371"/>
    </row>
    <row r="97" spans="1:9" ht="15.6" customHeight="1">
      <c r="A97" s="371"/>
      <c r="B97" s="371"/>
      <c r="C97" s="371"/>
      <c r="D97" s="371"/>
      <c r="E97" s="371"/>
      <c r="F97" s="371"/>
      <c r="G97" s="371"/>
      <c r="H97" s="371"/>
      <c r="I97" s="371"/>
    </row>
    <row r="98" spans="1:9" ht="15.6" customHeight="1">
      <c r="A98" s="371"/>
      <c r="B98" s="371"/>
      <c r="C98" s="371"/>
      <c r="D98" s="371"/>
      <c r="E98" s="371"/>
      <c r="F98" s="371"/>
      <c r="G98" s="371"/>
      <c r="H98" s="371"/>
      <c r="I98" s="371"/>
    </row>
    <row r="99" spans="1:9" ht="15.6" customHeight="1">
      <c r="A99" s="371"/>
      <c r="B99" s="371"/>
      <c r="C99" s="371"/>
      <c r="D99" s="371"/>
      <c r="E99" s="371"/>
      <c r="F99" s="371"/>
      <c r="G99" s="371"/>
      <c r="H99" s="371"/>
      <c r="I99" s="371"/>
    </row>
    <row r="100" spans="1:9" ht="15.6" customHeight="1">
      <c r="A100" s="371"/>
      <c r="B100" s="371"/>
      <c r="C100" s="371"/>
      <c r="D100" s="371"/>
      <c r="E100" s="371"/>
      <c r="F100" s="371"/>
      <c r="G100" s="371"/>
      <c r="H100" s="371"/>
      <c r="I100" s="371"/>
    </row>
    <row r="101" spans="1:9" ht="15.6" customHeight="1">
      <c r="A101" s="371"/>
      <c r="B101" s="371"/>
      <c r="C101" s="371"/>
      <c r="D101" s="371"/>
      <c r="E101" s="371"/>
      <c r="F101" s="371"/>
      <c r="G101" s="371"/>
      <c r="H101" s="371"/>
      <c r="I101" s="371"/>
    </row>
    <row r="102" spans="1:9" ht="15.6" customHeight="1">
      <c r="A102" s="371"/>
      <c r="B102" s="371"/>
      <c r="C102" s="371"/>
      <c r="D102" s="371"/>
      <c r="E102" s="371"/>
      <c r="F102" s="371"/>
      <c r="G102" s="371"/>
      <c r="H102" s="371"/>
      <c r="I102" s="371"/>
    </row>
    <row r="103" spans="1:9" ht="15.6" customHeight="1">
      <c r="A103" s="371"/>
      <c r="B103" s="371"/>
      <c r="C103" s="371"/>
      <c r="D103" s="371"/>
      <c r="E103" s="371"/>
      <c r="F103" s="371"/>
      <c r="G103" s="371"/>
      <c r="H103" s="371"/>
      <c r="I103" s="371"/>
    </row>
    <row r="104" spans="1:9" ht="15.6" customHeight="1">
      <c r="A104" s="371"/>
      <c r="B104" s="371"/>
      <c r="C104" s="371"/>
      <c r="D104" s="371"/>
      <c r="E104" s="371"/>
      <c r="F104" s="371"/>
      <c r="G104" s="371"/>
      <c r="H104" s="371"/>
      <c r="I104" s="371"/>
    </row>
    <row r="105" spans="1:9" ht="15.6" customHeight="1">
      <c r="A105" s="371"/>
      <c r="B105" s="371"/>
      <c r="C105" s="371"/>
      <c r="D105" s="371"/>
      <c r="E105" s="371"/>
      <c r="F105" s="371"/>
      <c r="G105" s="371"/>
      <c r="H105" s="371"/>
      <c r="I105" s="371"/>
    </row>
    <row r="106" spans="1:9" ht="15.6" customHeight="1">
      <c r="A106" s="371"/>
      <c r="B106" s="371"/>
      <c r="C106" s="371"/>
      <c r="D106" s="371"/>
      <c r="E106" s="371"/>
      <c r="F106" s="371"/>
      <c r="G106" s="371"/>
      <c r="H106" s="371"/>
      <c r="I106" s="371"/>
    </row>
    <row r="107" spans="1:9" ht="15.6" customHeight="1">
      <c r="A107" s="371"/>
      <c r="B107" s="371"/>
      <c r="C107" s="371"/>
      <c r="D107" s="371"/>
      <c r="E107" s="371"/>
      <c r="F107" s="371"/>
      <c r="G107" s="371"/>
      <c r="H107" s="371"/>
      <c r="I107" s="371"/>
    </row>
    <row r="108" spans="1:9" ht="15.6" customHeight="1">
      <c r="A108" s="371"/>
      <c r="B108" s="371"/>
      <c r="C108" s="371"/>
      <c r="D108" s="371"/>
      <c r="E108" s="371"/>
      <c r="F108" s="371"/>
      <c r="G108" s="371"/>
      <c r="H108" s="371"/>
      <c r="I108" s="371"/>
    </row>
    <row r="109" spans="1:9" ht="15.6" customHeight="1">
      <c r="A109" s="371"/>
      <c r="B109" s="371"/>
      <c r="C109" s="371"/>
      <c r="D109" s="371"/>
      <c r="E109" s="371"/>
      <c r="F109" s="371"/>
      <c r="G109" s="371"/>
      <c r="H109" s="371"/>
      <c r="I109" s="371"/>
    </row>
    <row r="110" spans="1:9" ht="15.6" customHeight="1">
      <c r="A110" s="371"/>
      <c r="B110" s="371"/>
      <c r="C110" s="371"/>
      <c r="D110" s="371"/>
      <c r="E110" s="371"/>
      <c r="F110" s="371"/>
      <c r="G110" s="371"/>
      <c r="H110" s="371"/>
      <c r="I110" s="371"/>
    </row>
    <row r="111" spans="1:9" ht="15.6" customHeight="1">
      <c r="A111" s="371"/>
      <c r="B111" s="371"/>
      <c r="C111" s="371"/>
      <c r="D111" s="371"/>
      <c r="E111" s="371"/>
      <c r="F111" s="371"/>
      <c r="G111" s="371"/>
      <c r="H111" s="371"/>
      <c r="I111" s="371"/>
    </row>
    <row r="112" spans="1:9" ht="15.6" customHeight="1">
      <c r="A112" s="371"/>
      <c r="B112" s="371"/>
      <c r="C112" s="371"/>
      <c r="D112" s="371"/>
      <c r="E112" s="371"/>
      <c r="F112" s="371"/>
      <c r="G112" s="371"/>
      <c r="H112" s="371"/>
      <c r="I112" s="371"/>
    </row>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sheetData>
  <mergeCells count="5">
    <mergeCell ref="C1:E1"/>
    <mergeCell ref="F1:F2"/>
    <mergeCell ref="G1:G2"/>
    <mergeCell ref="A1:A2"/>
    <mergeCell ref="B1:B2"/>
  </mergeCells>
  <phoneticPr fontId="3"/>
  <pageMargins left="0.62992125984251968" right="0" top="1.1000000000000001" bottom="0.54" header="0.87" footer="0.31496062992125984"/>
  <pageSetup paperSize="9" orientation="landscape" blackAndWhite="1" horizontalDpi="2400" verticalDpi="2400" r:id="rId1"/>
  <headerFooter alignWithMargins="0">
    <oddHeader xml:space="preserve">&amp;R&amp;"ＭＳ Ｐ明朝,標準"京成建設株式会社&amp;"ＭＳ Ｐゴシック,標準"
</oddHeader>
    <oddFooter xml:space="preserve">&amp;R&amp;"ＭＳ Ｐ明朝,標準"No &amp;P+2&amp;"ＭＳ Ｐゴシック,標準"
</oddFooter>
  </headerFooter>
  <rowBreaks count="2" manualBreakCount="2">
    <brk id="32" max="16383" man="1"/>
    <brk id="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8"/>
  <sheetViews>
    <sheetView showZeros="0" view="pageBreakPreview" zoomScale="80" zoomScaleNormal="80" zoomScaleSheetLayoutView="80" workbookViewId="0">
      <selection activeCell="E34" sqref="E34:E35"/>
    </sheetView>
  </sheetViews>
  <sheetFormatPr defaultRowHeight="13.5"/>
  <cols>
    <col min="1" max="1" width="3.625" style="1" customWidth="1"/>
    <col min="2" max="2" width="30.625" style="1" customWidth="1"/>
    <col min="3" max="3" width="4.625" style="1" customWidth="1"/>
    <col min="4" max="4" width="30.625" style="1" customWidth="1"/>
    <col min="5" max="5" width="11.625" style="1" customWidth="1"/>
    <col min="6" max="6" width="4.625" style="1" customWidth="1"/>
    <col min="7" max="7" width="9.625" style="1" customWidth="1"/>
    <col min="8" max="8" width="12.625" style="1" customWidth="1"/>
    <col min="9" max="9" width="25.625" style="1" customWidth="1"/>
    <col min="10" max="16384" width="9" style="1"/>
  </cols>
  <sheetData>
    <row r="1" spans="1:9" ht="17.25" customHeight="1">
      <c r="A1"/>
      <c r="B1"/>
      <c r="C1"/>
      <c r="D1"/>
      <c r="E1"/>
      <c r="F1"/>
      <c r="G1"/>
      <c r="H1"/>
      <c r="I1"/>
    </row>
    <row r="2" spans="1:9" ht="29.25" customHeight="1">
      <c r="A2"/>
      <c r="B2" s="859" t="s">
        <v>81</v>
      </c>
      <c r="C2" s="859"/>
      <c r="D2" s="860" t="str">
        <f>'決裁頭紙 '!C4</f>
        <v>○○○塗装工事</v>
      </c>
      <c r="E2" s="860"/>
      <c r="F2" s="860"/>
      <c r="G2" s="860"/>
      <c r="H2"/>
      <c r="I2"/>
    </row>
    <row r="3" spans="1:9" ht="29.25" customHeight="1">
      <c r="A3"/>
      <c r="B3"/>
      <c r="C3"/>
      <c r="D3" s="861" t="str">
        <f>CONCATENATE("金　　",NUMBERSTRING(G17,2),"円　　也")</f>
        <v>金　　伍百六拾萬四阡伍百円　　也</v>
      </c>
      <c r="E3" s="861"/>
      <c r="F3" s="861"/>
      <c r="G3" s="861"/>
      <c r="H3"/>
      <c r="I3"/>
    </row>
    <row r="4" spans="1:9" ht="29.25" customHeight="1">
      <c r="A4"/>
      <c r="B4"/>
      <c r="C4"/>
      <c r="D4" s="862">
        <f>G17</f>
        <v>5604500</v>
      </c>
      <c r="E4" s="862"/>
      <c r="F4" s="862"/>
      <c r="G4" s="862"/>
      <c r="H4"/>
      <c r="I4"/>
    </row>
    <row r="5" spans="1:9" ht="29.25" customHeight="1">
      <c r="A5"/>
      <c r="B5" s="46"/>
      <c r="C5"/>
      <c r="D5"/>
      <c r="E5"/>
      <c r="F5"/>
      <c r="G5"/>
      <c r="H5"/>
      <c r="I5"/>
    </row>
    <row r="6" spans="1:9" ht="29.25" customHeight="1" thickBot="1">
      <c r="A6"/>
      <c r="B6" s="50" t="str">
        <f>'決裁頭紙 '!C3</f>
        <v>19-3-0001</v>
      </c>
      <c r="C6"/>
      <c r="D6"/>
      <c r="E6"/>
      <c r="F6"/>
      <c r="G6"/>
      <c r="H6"/>
      <c r="I6" s="47"/>
    </row>
    <row r="7" spans="1:9" ht="29.25" customHeight="1">
      <c r="A7"/>
      <c r="B7" s="863" t="s">
        <v>82</v>
      </c>
      <c r="C7" s="864"/>
      <c r="D7" s="864"/>
      <c r="E7" s="865"/>
      <c r="F7" s="865"/>
      <c r="G7" s="864" t="s">
        <v>83</v>
      </c>
      <c r="H7" s="864"/>
      <c r="I7" s="2" t="s">
        <v>84</v>
      </c>
    </row>
    <row r="8" spans="1:9" ht="29.25" customHeight="1">
      <c r="A8"/>
      <c r="B8" s="854" t="s">
        <v>85</v>
      </c>
      <c r="C8" s="855"/>
      <c r="D8" s="855"/>
      <c r="E8" s="855" t="s">
        <v>86</v>
      </c>
      <c r="F8" s="855"/>
      <c r="G8" s="856">
        <f>'見積書内訳 '!E32</f>
        <v>4349000</v>
      </c>
      <c r="H8" s="856"/>
      <c r="I8" s="3"/>
    </row>
    <row r="9" spans="1:9" ht="29.25" customHeight="1">
      <c r="A9"/>
      <c r="B9" s="854" t="s">
        <v>87</v>
      </c>
      <c r="C9" s="855"/>
      <c r="D9" s="855"/>
      <c r="E9" s="858" t="s">
        <v>0</v>
      </c>
      <c r="F9" s="858"/>
      <c r="G9" s="856">
        <f>ROUNDDOWN(G8*0.08,-3)</f>
        <v>347000</v>
      </c>
      <c r="H9" s="856"/>
      <c r="I9" s="3"/>
    </row>
    <row r="10" spans="1:9" ht="29.25" customHeight="1">
      <c r="A10"/>
      <c r="B10" s="854" t="s">
        <v>88</v>
      </c>
      <c r="C10" s="855"/>
      <c r="D10" s="855"/>
      <c r="E10" s="858" t="s">
        <v>0</v>
      </c>
      <c r="F10" s="858"/>
      <c r="G10" s="856">
        <f>ROUNDDOWN((G8+G9)*0.085,-3)</f>
        <v>399000</v>
      </c>
      <c r="H10" s="856"/>
      <c r="I10" s="3"/>
    </row>
    <row r="11" spans="1:9" ht="29.25" customHeight="1">
      <c r="A11"/>
      <c r="B11" s="854" t="str">
        <f>IF(-G11,"　　　　　　　　　　　　出　　　   精　　　　　値　　　　引","                                            ")</f>
        <v xml:space="preserve">                                            </v>
      </c>
      <c r="C11" s="855"/>
      <c r="D11" s="855"/>
      <c r="E11" s="855"/>
      <c r="F11" s="855"/>
      <c r="G11" s="856"/>
      <c r="H11" s="856"/>
      <c r="I11" s="3"/>
    </row>
    <row r="12" spans="1:9" ht="29.25" customHeight="1">
      <c r="A12"/>
      <c r="B12" s="854"/>
      <c r="C12" s="855"/>
      <c r="D12" s="855"/>
      <c r="E12" s="855"/>
      <c r="F12" s="855"/>
      <c r="G12" s="856"/>
      <c r="H12" s="856"/>
      <c r="I12" s="3"/>
    </row>
    <row r="13" spans="1:9" ht="29.25" customHeight="1">
      <c r="A13"/>
      <c r="B13" s="854" t="s">
        <v>89</v>
      </c>
      <c r="C13" s="855"/>
      <c r="D13" s="855"/>
      <c r="E13" s="855"/>
      <c r="F13" s="855"/>
      <c r="G13" s="856">
        <f>SUM(G8:H12)</f>
        <v>5095000</v>
      </c>
      <c r="H13" s="856"/>
      <c r="I13" s="3"/>
    </row>
    <row r="14" spans="1:9" ht="29.25" customHeight="1">
      <c r="A14"/>
      <c r="B14" s="854"/>
      <c r="C14" s="855"/>
      <c r="D14" s="855"/>
      <c r="E14" s="855"/>
      <c r="F14" s="855"/>
      <c r="G14" s="856"/>
      <c r="H14" s="856"/>
      <c r="I14" s="3"/>
    </row>
    <row r="15" spans="1:9" ht="29.25" customHeight="1">
      <c r="A15"/>
      <c r="B15" s="854" t="s">
        <v>90</v>
      </c>
      <c r="C15" s="855"/>
      <c r="D15" s="855"/>
      <c r="E15" s="5">
        <v>10</v>
      </c>
      <c r="F15" s="48" t="s">
        <v>1</v>
      </c>
      <c r="G15" s="856">
        <f>G13*0.1</f>
        <v>509500</v>
      </c>
      <c r="H15" s="856"/>
      <c r="I15" s="3"/>
    </row>
    <row r="16" spans="1:9" ht="29.25" customHeight="1">
      <c r="A16"/>
      <c r="B16" s="854"/>
      <c r="C16" s="855"/>
      <c r="D16" s="855"/>
      <c r="E16" s="857"/>
      <c r="F16" s="857"/>
      <c r="G16" s="856"/>
      <c r="H16" s="856"/>
      <c r="I16" s="3"/>
    </row>
    <row r="17" spans="1:9" ht="29.25" customHeight="1" thickBot="1">
      <c r="A17"/>
      <c r="B17" s="850" t="s">
        <v>91</v>
      </c>
      <c r="C17" s="851"/>
      <c r="D17" s="851"/>
      <c r="E17" s="852"/>
      <c r="F17" s="852"/>
      <c r="G17" s="853">
        <f>G13+G15</f>
        <v>5604500</v>
      </c>
      <c r="H17" s="853"/>
      <c r="I17" s="4"/>
    </row>
    <row r="18" spans="1:9" ht="29.25" customHeight="1">
      <c r="A18"/>
      <c r="B18"/>
      <c r="C18"/>
      <c r="D18"/>
      <c r="E18"/>
      <c r="F18"/>
      <c r="G18" s="49"/>
      <c r="H18"/>
      <c r="I18"/>
    </row>
  </sheetData>
  <mergeCells count="36">
    <mergeCell ref="B2:C2"/>
    <mergeCell ref="D2:G2"/>
    <mergeCell ref="D3:G3"/>
    <mergeCell ref="D4:G4"/>
    <mergeCell ref="B7:D7"/>
    <mergeCell ref="E7:F7"/>
    <mergeCell ref="G7:H7"/>
    <mergeCell ref="B8:D8"/>
    <mergeCell ref="E8:F8"/>
    <mergeCell ref="G8:H8"/>
    <mergeCell ref="B9:D9"/>
    <mergeCell ref="E9:F9"/>
    <mergeCell ref="G9:H9"/>
    <mergeCell ref="B10:D10"/>
    <mergeCell ref="E10:F10"/>
    <mergeCell ref="G10:H10"/>
    <mergeCell ref="B11:D11"/>
    <mergeCell ref="E11:F11"/>
    <mergeCell ref="G11:H11"/>
    <mergeCell ref="B12:D12"/>
    <mergeCell ref="E12:F12"/>
    <mergeCell ref="G12:H12"/>
    <mergeCell ref="B13:D13"/>
    <mergeCell ref="E13:F13"/>
    <mergeCell ref="G13:H13"/>
    <mergeCell ref="B17:D17"/>
    <mergeCell ref="E17:F17"/>
    <mergeCell ref="G17:H17"/>
    <mergeCell ref="B14:D14"/>
    <mergeCell ref="E14:F14"/>
    <mergeCell ref="G14:H14"/>
    <mergeCell ref="B15:D15"/>
    <mergeCell ref="G15:H15"/>
    <mergeCell ref="B16:D16"/>
    <mergeCell ref="E16:F16"/>
    <mergeCell ref="G16:H16"/>
  </mergeCells>
  <phoneticPr fontId="3"/>
  <dataValidations disablePrompts="1" count="1">
    <dataValidation imeMode="hiragana" allowBlank="1" showInputMessage="1" showErrorMessage="1" sqref="B6"/>
  </dataValidations>
  <pageMargins left="0.62992125984251968" right="0" top="0.98425196850393704" bottom="0.62992125984251968" header="0.78740157480314965" footer="0.31496062992125984"/>
  <pageSetup paperSize="9" scale="99" orientation="landscape" r:id="rId1"/>
  <headerFooter alignWithMargins="0">
    <oddHeader xml:space="preserve">&amp;R&amp;"ＭＳ Ｐ明朝,標準"京成建設株式会社&amp;"ＭＳ Ｐゴシック,標準"
</oddHeader>
    <oddFooter xml:space="preserve">&amp;R&amp;"ＭＳ Ｐ明朝,標準"No &amp;P+1&amp;"ＭＳ Ｐゴシック,標準"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90"/>
  <sheetViews>
    <sheetView showZeros="0" view="pageBreakPreview" zoomScale="106" zoomScaleNormal="80" zoomScaleSheetLayoutView="106" workbookViewId="0">
      <selection activeCell="H25" sqref="H25"/>
    </sheetView>
  </sheetViews>
  <sheetFormatPr defaultRowHeight="13.5"/>
  <cols>
    <col min="1" max="1" width="60.625" style="1" customWidth="1"/>
    <col min="2" max="3" width="8.625" style="1" customWidth="1"/>
    <col min="4" max="4" width="15.5" style="1" customWidth="1"/>
    <col min="5" max="5" width="20.125" style="1" customWidth="1"/>
    <col min="6" max="6" width="15" style="1" customWidth="1"/>
    <col min="7" max="7" width="7.125" style="1" customWidth="1"/>
    <col min="8" max="8" width="12.625" style="1" customWidth="1"/>
    <col min="9" max="9" width="25.625" style="1" customWidth="1"/>
    <col min="10" max="16384" width="9" style="1"/>
  </cols>
  <sheetData>
    <row r="1" spans="1:9" ht="20.100000000000001" customHeight="1">
      <c r="A1" s="842" t="s">
        <v>228</v>
      </c>
      <c r="B1" s="846" t="s">
        <v>92</v>
      </c>
      <c r="C1" s="842"/>
      <c r="D1" s="843"/>
      <c r="E1" s="843"/>
      <c r="F1" s="844" t="s">
        <v>233</v>
      </c>
      <c r="G1" s="846" t="s">
        <v>234</v>
      </c>
      <c r="H1" s="401"/>
      <c r="I1" s="369"/>
    </row>
    <row r="2" spans="1:9" ht="20.100000000000001" customHeight="1">
      <c r="A2" s="848"/>
      <c r="B2" s="849"/>
      <c r="C2" s="387" t="s">
        <v>230</v>
      </c>
      <c r="D2" s="376" t="s">
        <v>232</v>
      </c>
      <c r="E2" s="388" t="s">
        <v>231</v>
      </c>
      <c r="F2" s="845"/>
      <c r="G2" s="847"/>
      <c r="H2" s="368"/>
      <c r="I2" s="370"/>
    </row>
    <row r="3" spans="1:9" ht="15.6" customHeight="1">
      <c r="A3" s="394" t="s">
        <v>2</v>
      </c>
      <c r="B3" s="467"/>
      <c r="C3" s="379"/>
      <c r="D3" s="389"/>
      <c r="E3" s="460"/>
      <c r="F3" s="383"/>
      <c r="G3" s="395"/>
      <c r="H3" s="368"/>
      <c r="I3" s="370"/>
    </row>
    <row r="4" spans="1:9" ht="15.6" customHeight="1">
      <c r="A4" s="396"/>
      <c r="B4" s="468"/>
      <c r="C4" s="380"/>
      <c r="D4" s="390"/>
      <c r="E4" s="461"/>
      <c r="F4" s="384"/>
      <c r="G4" s="397"/>
      <c r="H4" s="368"/>
      <c r="I4" s="370"/>
    </row>
    <row r="5" spans="1:9" ht="15.6" customHeight="1">
      <c r="A5" s="398"/>
      <c r="B5" s="469"/>
      <c r="C5" s="381"/>
      <c r="D5" s="391"/>
      <c r="E5" s="462"/>
      <c r="F5" s="385"/>
      <c r="G5" s="399"/>
      <c r="H5" s="368"/>
      <c r="I5" s="370"/>
    </row>
    <row r="6" spans="1:9" ht="15.6" customHeight="1">
      <c r="A6" s="396"/>
      <c r="B6" s="468"/>
      <c r="C6" s="380"/>
      <c r="D6" s="390"/>
      <c r="E6" s="461"/>
      <c r="F6" s="384"/>
      <c r="G6" s="397"/>
      <c r="H6" s="368"/>
      <c r="I6" s="370"/>
    </row>
    <row r="7" spans="1:9" ht="15.6" customHeight="1">
      <c r="A7" s="398" t="s">
        <v>268</v>
      </c>
      <c r="B7" s="469" t="s">
        <v>270</v>
      </c>
      <c r="C7" s="381">
        <v>1</v>
      </c>
      <c r="D7" s="392"/>
      <c r="E7" s="463">
        <f>E62</f>
        <v>235000</v>
      </c>
      <c r="F7" s="385"/>
      <c r="G7" s="399"/>
      <c r="H7" s="368"/>
      <c r="I7" s="370"/>
    </row>
    <row r="8" spans="1:9" ht="15.6" customHeight="1">
      <c r="A8" s="396"/>
      <c r="B8" s="468"/>
      <c r="C8" s="380"/>
      <c r="D8" s="393"/>
      <c r="E8" s="461"/>
      <c r="F8" s="384"/>
      <c r="G8" s="397"/>
      <c r="H8" s="368"/>
      <c r="I8" s="370"/>
    </row>
    <row r="9" spans="1:9" ht="15.6" customHeight="1">
      <c r="A9" s="398" t="s">
        <v>269</v>
      </c>
      <c r="B9" s="469" t="s">
        <v>270</v>
      </c>
      <c r="C9" s="381">
        <v>1</v>
      </c>
      <c r="D9" s="411"/>
      <c r="E9" s="463">
        <f>E92</f>
        <v>4114000</v>
      </c>
      <c r="F9" s="386"/>
      <c r="G9" s="400"/>
      <c r="H9" s="368"/>
      <c r="I9" s="370"/>
    </row>
    <row r="10" spans="1:9" ht="15.6" customHeight="1">
      <c r="A10" s="410"/>
      <c r="B10" s="470"/>
      <c r="C10" s="382"/>
      <c r="D10" s="412"/>
      <c r="E10" s="464"/>
      <c r="F10" s="386"/>
      <c r="G10" s="400"/>
      <c r="H10" s="368"/>
      <c r="I10" s="370"/>
    </row>
    <row r="11" spans="1:9" ht="15.6" customHeight="1">
      <c r="A11" s="398"/>
      <c r="B11" s="469"/>
      <c r="C11" s="381"/>
      <c r="D11" s="411"/>
      <c r="E11" s="463"/>
      <c r="F11" s="385"/>
      <c r="G11" s="399"/>
      <c r="H11" s="368"/>
      <c r="I11" s="370"/>
    </row>
    <row r="12" spans="1:9" ht="15.6" customHeight="1">
      <c r="A12" s="396"/>
      <c r="B12" s="468"/>
      <c r="C12" s="380"/>
      <c r="D12" s="413"/>
      <c r="E12" s="464"/>
      <c r="F12" s="384"/>
      <c r="G12" s="397"/>
      <c r="H12" s="368"/>
      <c r="I12" s="370"/>
    </row>
    <row r="13" spans="1:9" ht="15.6" customHeight="1">
      <c r="A13" s="398"/>
      <c r="B13" s="469"/>
      <c r="C13" s="381"/>
      <c r="D13" s="411"/>
      <c r="E13" s="463"/>
      <c r="F13" s="385"/>
      <c r="G13" s="399"/>
      <c r="H13" s="368"/>
      <c r="I13" s="370"/>
    </row>
    <row r="14" spans="1:9" ht="15.6" customHeight="1">
      <c r="A14" s="396"/>
      <c r="B14" s="468"/>
      <c r="C14" s="380"/>
      <c r="D14" s="413"/>
      <c r="E14" s="464"/>
      <c r="F14" s="384"/>
      <c r="G14" s="397"/>
      <c r="H14" s="368"/>
      <c r="I14" s="370"/>
    </row>
    <row r="15" spans="1:9" ht="15.6" customHeight="1">
      <c r="A15" s="398"/>
      <c r="B15" s="469"/>
      <c r="C15" s="381"/>
      <c r="D15" s="411"/>
      <c r="E15" s="463"/>
      <c r="F15" s="385"/>
      <c r="G15" s="399"/>
      <c r="H15" s="368"/>
      <c r="I15" s="370"/>
    </row>
    <row r="16" spans="1:9" ht="15.6" customHeight="1">
      <c r="A16" s="396"/>
      <c r="B16" s="468"/>
      <c r="C16" s="380"/>
      <c r="D16" s="413"/>
      <c r="E16" s="464"/>
      <c r="F16" s="384"/>
      <c r="G16" s="397"/>
      <c r="H16" s="368"/>
      <c r="I16" s="370"/>
    </row>
    <row r="17" spans="1:9" ht="15.6" customHeight="1">
      <c r="A17" s="398"/>
      <c r="B17" s="469"/>
      <c r="C17" s="381"/>
      <c r="D17" s="411"/>
      <c r="E17" s="463"/>
      <c r="F17" s="385"/>
      <c r="G17" s="399"/>
      <c r="H17" s="368"/>
      <c r="I17" s="370"/>
    </row>
    <row r="18" spans="1:9" ht="15.6" customHeight="1">
      <c r="A18" s="396"/>
      <c r="B18" s="468"/>
      <c r="C18" s="380"/>
      <c r="D18" s="413"/>
      <c r="E18" s="464"/>
      <c r="F18" s="384"/>
      <c r="G18" s="397"/>
      <c r="H18" s="373"/>
      <c r="I18" s="370"/>
    </row>
    <row r="19" spans="1:9" ht="15.6" customHeight="1">
      <c r="A19" s="398"/>
      <c r="B19" s="469"/>
      <c r="C19" s="381"/>
      <c r="D19" s="411"/>
      <c r="E19" s="463"/>
      <c r="F19" s="385"/>
      <c r="G19" s="399"/>
      <c r="H19" s="368"/>
      <c r="I19" s="370"/>
    </row>
    <row r="20" spans="1:9" ht="15.6" customHeight="1">
      <c r="A20" s="396"/>
      <c r="B20" s="468"/>
      <c r="C20" s="380"/>
      <c r="D20" s="413"/>
      <c r="E20" s="464"/>
      <c r="F20" s="384"/>
      <c r="G20" s="397"/>
      <c r="H20" s="368"/>
      <c r="I20" s="370"/>
    </row>
    <row r="21" spans="1:9" ht="15.6" customHeight="1">
      <c r="A21" s="398"/>
      <c r="B21" s="469"/>
      <c r="C21" s="381"/>
      <c r="D21" s="411"/>
      <c r="E21" s="463"/>
      <c r="F21" s="385"/>
      <c r="G21" s="399"/>
      <c r="H21" s="368"/>
      <c r="I21" s="370"/>
    </row>
    <row r="22" spans="1:9" ht="15.6" customHeight="1">
      <c r="A22" s="396"/>
      <c r="B22" s="468"/>
      <c r="C22" s="380"/>
      <c r="D22" s="413"/>
      <c r="E22" s="464"/>
      <c r="F22" s="384"/>
      <c r="G22" s="397"/>
      <c r="H22" s="368"/>
      <c r="I22" s="370"/>
    </row>
    <row r="23" spans="1:9" ht="15.6" customHeight="1">
      <c r="A23" s="398"/>
      <c r="B23" s="469"/>
      <c r="C23" s="381"/>
      <c r="D23" s="411"/>
      <c r="E23" s="463"/>
      <c r="F23" s="385"/>
      <c r="G23" s="399"/>
      <c r="H23" s="368"/>
      <c r="I23" s="370"/>
    </row>
    <row r="24" spans="1:9" ht="15.6" customHeight="1">
      <c r="A24" s="396"/>
      <c r="B24" s="468"/>
      <c r="C24" s="380"/>
      <c r="D24" s="413"/>
      <c r="E24" s="464"/>
      <c r="F24" s="384"/>
      <c r="G24" s="397"/>
      <c r="H24" s="368"/>
      <c r="I24" s="370"/>
    </row>
    <row r="25" spans="1:9" ht="15.6" customHeight="1">
      <c r="A25" s="398"/>
      <c r="B25" s="469"/>
      <c r="C25" s="381"/>
      <c r="D25" s="411"/>
      <c r="E25" s="463"/>
      <c r="F25" s="385"/>
      <c r="G25" s="399"/>
      <c r="H25" s="368"/>
      <c r="I25" s="370"/>
    </row>
    <row r="26" spans="1:9" ht="15.6" customHeight="1">
      <c r="A26" s="396"/>
      <c r="B26" s="468"/>
      <c r="C26" s="380"/>
      <c r="D26" s="413"/>
      <c r="E26" s="464"/>
      <c r="F26" s="384"/>
      <c r="G26" s="397"/>
      <c r="H26" s="368"/>
      <c r="I26" s="370"/>
    </row>
    <row r="27" spans="1:9" ht="15.6" customHeight="1">
      <c r="A27" s="398"/>
      <c r="B27" s="469"/>
      <c r="C27" s="381"/>
      <c r="D27" s="411"/>
      <c r="E27" s="463"/>
      <c r="F27" s="385"/>
      <c r="G27" s="399"/>
      <c r="H27" s="368"/>
      <c r="I27" s="370"/>
    </row>
    <row r="28" spans="1:9" ht="15.6" customHeight="1">
      <c r="A28" s="396"/>
      <c r="B28" s="468"/>
      <c r="C28" s="380"/>
      <c r="D28" s="413"/>
      <c r="E28" s="464"/>
      <c r="F28" s="384"/>
      <c r="G28" s="397"/>
      <c r="H28" s="368"/>
      <c r="I28" s="370"/>
    </row>
    <row r="29" spans="1:9" ht="15.6" customHeight="1">
      <c r="A29" s="398"/>
      <c r="B29" s="469"/>
      <c r="C29" s="381"/>
      <c r="D29" s="411"/>
      <c r="E29" s="463"/>
      <c r="F29" s="385"/>
      <c r="G29" s="399"/>
      <c r="H29" s="368"/>
      <c r="I29" s="370"/>
    </row>
    <row r="30" spans="1:9" ht="15.6" customHeight="1">
      <c r="A30" s="396"/>
      <c r="B30" s="468"/>
      <c r="C30" s="380"/>
      <c r="D30" s="413"/>
      <c r="E30" s="464"/>
      <c r="F30" s="384"/>
      <c r="G30" s="397"/>
      <c r="H30" s="373"/>
      <c r="I30" s="370"/>
    </row>
    <row r="31" spans="1:9" ht="15.6" customHeight="1">
      <c r="A31" s="398"/>
      <c r="B31" s="469"/>
      <c r="C31" s="381"/>
      <c r="D31" s="411"/>
      <c r="E31" s="463"/>
      <c r="F31" s="385"/>
      <c r="G31" s="399"/>
      <c r="H31" s="369"/>
      <c r="I31" s="369"/>
    </row>
    <row r="32" spans="1:9" ht="15.6" customHeight="1">
      <c r="A32" s="402" t="s">
        <v>271</v>
      </c>
      <c r="B32" s="471"/>
      <c r="C32" s="404"/>
      <c r="D32" s="414"/>
      <c r="E32" s="465">
        <f>SUM(E7:E31)</f>
        <v>4349000</v>
      </c>
      <c r="F32" s="405"/>
      <c r="G32" s="406"/>
      <c r="H32" s="368"/>
      <c r="I32" s="370"/>
    </row>
    <row r="33" spans="1:9" ht="15.6" customHeight="1">
      <c r="A33" s="394"/>
      <c r="B33" s="467"/>
      <c r="C33" s="379"/>
      <c r="D33" s="389"/>
      <c r="E33" s="460"/>
      <c r="F33" s="383"/>
      <c r="G33" s="395"/>
      <c r="H33" s="368"/>
      <c r="I33" s="370"/>
    </row>
    <row r="34" spans="1:9" ht="15.6" customHeight="1">
      <c r="A34" s="396"/>
      <c r="B34" s="468"/>
      <c r="C34" s="380"/>
      <c r="D34" s="390"/>
      <c r="E34" s="461"/>
      <c r="F34" s="384"/>
      <c r="G34" s="397"/>
      <c r="H34" s="368"/>
      <c r="I34" s="370"/>
    </row>
    <row r="35" spans="1:9" ht="15.6" customHeight="1">
      <c r="A35" s="398"/>
      <c r="B35" s="469"/>
      <c r="C35" s="381"/>
      <c r="D35" s="391"/>
      <c r="E35" s="462">
        <f>C35*D35</f>
        <v>0</v>
      </c>
      <c r="F35" s="385"/>
      <c r="G35" s="399"/>
      <c r="H35" s="368"/>
      <c r="I35" s="370"/>
    </row>
    <row r="36" spans="1:9" ht="15.6" customHeight="1">
      <c r="A36" s="396" t="s">
        <v>249</v>
      </c>
      <c r="B36" s="468"/>
      <c r="C36" s="380"/>
      <c r="D36" s="390"/>
      <c r="E36" s="461"/>
      <c r="F36" s="384"/>
      <c r="G36" s="397"/>
      <c r="H36" s="368"/>
      <c r="I36" s="370"/>
    </row>
    <row r="37" spans="1:9" ht="15.6" customHeight="1">
      <c r="A37" s="398"/>
      <c r="B37" s="469"/>
      <c r="C37" s="381"/>
      <c r="D37" s="392"/>
      <c r="E37" s="462">
        <f>C37*D37</f>
        <v>0</v>
      </c>
      <c r="F37" s="385"/>
      <c r="G37" s="399"/>
      <c r="H37" s="368"/>
      <c r="I37" s="370"/>
    </row>
    <row r="38" spans="1:9" ht="15.6" customHeight="1">
      <c r="A38" s="396" t="s">
        <v>250</v>
      </c>
      <c r="B38" s="468"/>
      <c r="C38" s="380"/>
      <c r="D38" s="393"/>
      <c r="E38" s="461"/>
      <c r="F38" s="384"/>
      <c r="G38" s="397"/>
      <c r="H38" s="368"/>
      <c r="I38" s="370"/>
    </row>
    <row r="39" spans="1:9" ht="15.6" customHeight="1">
      <c r="A39" s="398"/>
      <c r="B39" s="469"/>
      <c r="C39" s="381"/>
      <c r="D39" s="411"/>
      <c r="E39" s="463">
        <f>C39*D39</f>
        <v>0</v>
      </c>
      <c r="F39" s="386"/>
      <c r="G39" s="400"/>
      <c r="H39" s="368"/>
      <c r="I39" s="370"/>
    </row>
    <row r="40" spans="1:9" ht="15.6" customHeight="1">
      <c r="A40" s="410" t="s">
        <v>251</v>
      </c>
      <c r="B40" s="470" t="s">
        <v>260</v>
      </c>
      <c r="C40" s="382">
        <v>1112</v>
      </c>
      <c r="D40" s="412">
        <v>80</v>
      </c>
      <c r="E40" s="464">
        <f>C40*D40</f>
        <v>88960</v>
      </c>
      <c r="F40" s="386"/>
      <c r="G40" s="400"/>
      <c r="H40" s="368"/>
      <c r="I40" s="370"/>
    </row>
    <row r="41" spans="1:9" ht="15.6" customHeight="1">
      <c r="A41" s="398"/>
      <c r="B41" s="469"/>
      <c r="C41" s="381"/>
      <c r="D41" s="411"/>
      <c r="E41" s="463">
        <f>C41*D41</f>
        <v>0</v>
      </c>
      <c r="F41" s="385"/>
      <c r="G41" s="399"/>
      <c r="H41" s="368"/>
      <c r="I41" s="370"/>
    </row>
    <row r="42" spans="1:9" ht="15.6" customHeight="1">
      <c r="A42" s="396" t="s">
        <v>252</v>
      </c>
      <c r="B42" s="468"/>
      <c r="C42" s="380"/>
      <c r="D42" s="413"/>
      <c r="E42" s="464"/>
      <c r="F42" s="384"/>
      <c r="G42" s="397"/>
      <c r="H42" s="368"/>
      <c r="I42" s="370"/>
    </row>
    <row r="43" spans="1:9" ht="15.6" customHeight="1">
      <c r="A43" s="398"/>
      <c r="B43" s="469"/>
      <c r="C43" s="381"/>
      <c r="D43" s="411"/>
      <c r="E43" s="463">
        <f>C43*D43</f>
        <v>0</v>
      </c>
      <c r="F43" s="385"/>
      <c r="G43" s="399"/>
      <c r="H43" s="368"/>
      <c r="I43" s="370"/>
    </row>
    <row r="44" spans="1:9" ht="15.6" customHeight="1">
      <c r="A44" s="396" t="s">
        <v>253</v>
      </c>
      <c r="B44" s="468" t="s">
        <v>93</v>
      </c>
      <c r="C44" s="380">
        <v>1</v>
      </c>
      <c r="D44" s="413">
        <v>43000</v>
      </c>
      <c r="E44" s="464">
        <f>C44*D44</f>
        <v>43000</v>
      </c>
      <c r="F44" s="384"/>
      <c r="G44" s="397"/>
      <c r="H44" s="368"/>
      <c r="I44" s="370"/>
    </row>
    <row r="45" spans="1:9" ht="15.6" customHeight="1">
      <c r="A45" s="398"/>
      <c r="B45" s="469"/>
      <c r="C45" s="381"/>
      <c r="D45" s="411"/>
      <c r="E45" s="463">
        <f t="shared" ref="E45:E52" si="0">C45*D45</f>
        <v>0</v>
      </c>
      <c r="F45" s="385"/>
      <c r="G45" s="399"/>
      <c r="H45" s="368"/>
      <c r="I45" s="370"/>
    </row>
    <row r="46" spans="1:9" ht="15.6" customHeight="1">
      <c r="A46" s="396" t="s">
        <v>254</v>
      </c>
      <c r="B46" s="468"/>
      <c r="C46" s="380"/>
      <c r="D46" s="413"/>
      <c r="E46" s="464">
        <f t="shared" si="0"/>
        <v>0</v>
      </c>
      <c r="F46" s="384"/>
      <c r="G46" s="397"/>
      <c r="H46" s="368"/>
      <c r="I46" s="370"/>
    </row>
    <row r="47" spans="1:9" ht="15.6" customHeight="1">
      <c r="A47" s="398"/>
      <c r="B47" s="469"/>
      <c r="C47" s="381"/>
      <c r="D47" s="411"/>
      <c r="E47" s="463">
        <f t="shared" si="0"/>
        <v>0</v>
      </c>
      <c r="F47" s="385"/>
      <c r="G47" s="399"/>
      <c r="H47" s="368"/>
      <c r="I47" s="370"/>
    </row>
    <row r="48" spans="1:9" ht="15.6" customHeight="1">
      <c r="A48" s="396" t="s">
        <v>255</v>
      </c>
      <c r="B48" s="468" t="s">
        <v>93</v>
      </c>
      <c r="C48" s="380">
        <v>1</v>
      </c>
      <c r="D48" s="413">
        <v>34000</v>
      </c>
      <c r="E48" s="464">
        <f t="shared" si="0"/>
        <v>34000</v>
      </c>
      <c r="F48" s="384"/>
      <c r="G48" s="397"/>
      <c r="H48" s="368"/>
      <c r="I48" s="370"/>
    </row>
    <row r="49" spans="1:9" ht="15.6" customHeight="1">
      <c r="A49" s="398"/>
      <c r="B49" s="469"/>
      <c r="C49" s="381"/>
      <c r="D49" s="411"/>
      <c r="E49" s="463">
        <f t="shared" si="0"/>
        <v>0</v>
      </c>
      <c r="F49" s="385"/>
      <c r="G49" s="399"/>
      <c r="H49" s="368"/>
      <c r="I49" s="370"/>
    </row>
    <row r="50" spans="1:9" ht="15.6" customHeight="1">
      <c r="A50" s="396" t="s">
        <v>256</v>
      </c>
      <c r="B50" s="468"/>
      <c r="C50" s="380"/>
      <c r="D50" s="413"/>
      <c r="E50" s="464">
        <f t="shared" si="0"/>
        <v>0</v>
      </c>
      <c r="F50" s="384"/>
      <c r="G50" s="397"/>
      <c r="H50" s="368"/>
      <c r="I50" s="370"/>
    </row>
    <row r="51" spans="1:9" ht="15.6" customHeight="1">
      <c r="A51" s="398"/>
      <c r="B51" s="469"/>
      <c r="C51" s="381"/>
      <c r="D51" s="411"/>
      <c r="E51" s="463">
        <f t="shared" si="0"/>
        <v>0</v>
      </c>
      <c r="F51" s="385"/>
      <c r="G51" s="399"/>
      <c r="H51" s="368"/>
      <c r="I51" s="370"/>
    </row>
    <row r="52" spans="1:9" ht="15.6" customHeight="1">
      <c r="A52" s="396" t="s">
        <v>257</v>
      </c>
      <c r="B52" s="468" t="s">
        <v>261</v>
      </c>
      <c r="C52" s="380">
        <v>0.5</v>
      </c>
      <c r="D52" s="413">
        <v>140000</v>
      </c>
      <c r="E52" s="464">
        <f t="shared" si="0"/>
        <v>70000</v>
      </c>
      <c r="F52" s="384"/>
      <c r="G52" s="397"/>
      <c r="H52" s="368"/>
      <c r="I52" s="370"/>
    </row>
    <row r="53" spans="1:9" ht="15.6" customHeight="1">
      <c r="A53" s="398"/>
      <c r="B53" s="469"/>
      <c r="C53" s="381"/>
      <c r="D53" s="411"/>
      <c r="E53" s="463">
        <f>C53*D53</f>
        <v>0</v>
      </c>
      <c r="F53" s="385"/>
      <c r="G53" s="399"/>
      <c r="H53" s="368"/>
      <c r="I53" s="370"/>
    </row>
    <row r="54" spans="1:9" ht="15.6" customHeight="1">
      <c r="A54" s="396"/>
      <c r="B54" s="468"/>
      <c r="C54" s="380"/>
      <c r="D54" s="413"/>
      <c r="E54" s="464"/>
      <c r="F54" s="384"/>
      <c r="G54" s="397"/>
      <c r="H54" s="368"/>
      <c r="I54" s="370"/>
    </row>
    <row r="55" spans="1:9" ht="15.6" customHeight="1">
      <c r="A55" s="398"/>
      <c r="B55" s="469"/>
      <c r="C55" s="381"/>
      <c r="D55" s="411"/>
      <c r="E55" s="463">
        <f>C55*D55</f>
        <v>0</v>
      </c>
      <c r="F55" s="385"/>
      <c r="G55" s="399"/>
      <c r="H55" s="368"/>
      <c r="I55" s="370"/>
    </row>
    <row r="56" spans="1:9" ht="15.6" customHeight="1">
      <c r="A56" s="396" t="s">
        <v>258</v>
      </c>
      <c r="B56" s="468"/>
      <c r="C56" s="380"/>
      <c r="D56" s="413"/>
      <c r="E56" s="464"/>
      <c r="F56" s="384"/>
      <c r="G56" s="397"/>
      <c r="H56" s="368"/>
      <c r="I56" s="370"/>
    </row>
    <row r="57" spans="1:9" ht="15.6" customHeight="1">
      <c r="A57" s="398"/>
      <c r="B57" s="469"/>
      <c r="C57" s="381"/>
      <c r="D57" s="411"/>
      <c r="E57" s="463">
        <f>C57*D57</f>
        <v>0</v>
      </c>
      <c r="F57" s="385"/>
      <c r="G57" s="399"/>
      <c r="H57" s="368"/>
      <c r="I57" s="370"/>
    </row>
    <row r="58" spans="1:9" ht="15.6" customHeight="1">
      <c r="A58" s="396" t="s">
        <v>259</v>
      </c>
      <c r="B58" s="468"/>
      <c r="C58" s="380"/>
      <c r="D58" s="413"/>
      <c r="E58" s="464"/>
      <c r="F58" s="384"/>
      <c r="G58" s="397"/>
      <c r="H58" s="368"/>
      <c r="I58" s="370"/>
    </row>
    <row r="59" spans="1:9" ht="15.6" customHeight="1">
      <c r="A59" s="398"/>
      <c r="B59" s="469"/>
      <c r="C59" s="381"/>
      <c r="D59" s="411"/>
      <c r="E59" s="463">
        <f>C59*D59</f>
        <v>0</v>
      </c>
      <c r="F59" s="385"/>
      <c r="G59" s="399"/>
      <c r="H59" s="368"/>
      <c r="I59" s="370"/>
    </row>
    <row r="60" spans="1:9" ht="15.6" customHeight="1">
      <c r="A60" s="396" t="s">
        <v>267</v>
      </c>
      <c r="B60" s="468"/>
      <c r="C60" s="380"/>
      <c r="D60" s="413"/>
      <c r="E60" s="464">
        <v>-960</v>
      </c>
      <c r="F60" s="384"/>
      <c r="G60" s="397"/>
      <c r="H60" s="373"/>
      <c r="I60" s="370"/>
    </row>
    <row r="61" spans="1:9" ht="15.6" customHeight="1">
      <c r="A61" s="398"/>
      <c r="B61" s="469"/>
      <c r="C61" s="381"/>
      <c r="D61" s="411"/>
      <c r="E61" s="463"/>
      <c r="F61" s="385"/>
      <c r="G61" s="399"/>
      <c r="H61" s="369"/>
      <c r="I61" s="369"/>
    </row>
    <row r="62" spans="1:9" ht="15.6" customHeight="1">
      <c r="A62" s="402" t="s">
        <v>273</v>
      </c>
      <c r="B62" s="471"/>
      <c r="C62" s="404"/>
      <c r="D62" s="414"/>
      <c r="E62" s="465">
        <f>SUM(E39:E61)</f>
        <v>235000</v>
      </c>
      <c r="F62" s="405"/>
      <c r="G62" s="406"/>
      <c r="H62" s="368"/>
      <c r="I62" s="370"/>
    </row>
    <row r="63" spans="1:9" ht="15.6" customHeight="1">
      <c r="A63" s="394"/>
      <c r="B63" s="467"/>
      <c r="C63" s="379"/>
      <c r="D63" s="389"/>
      <c r="E63" s="460"/>
      <c r="F63" s="383"/>
      <c r="G63" s="395"/>
      <c r="H63" s="368"/>
      <c r="I63" s="370"/>
    </row>
    <row r="64" spans="1:9" ht="15.6" customHeight="1">
      <c r="A64" s="396" t="s">
        <v>262</v>
      </c>
      <c r="B64" s="468"/>
      <c r="C64" s="380"/>
      <c r="D64" s="390"/>
      <c r="E64" s="461"/>
      <c r="F64" s="384"/>
      <c r="G64" s="397"/>
      <c r="H64" s="368"/>
      <c r="I64" s="370"/>
    </row>
    <row r="65" spans="1:9" ht="15.6" customHeight="1">
      <c r="A65" s="398"/>
      <c r="B65" s="469"/>
      <c r="C65" s="381"/>
      <c r="D65" s="391"/>
      <c r="E65" s="462">
        <f>C65*D65</f>
        <v>0</v>
      </c>
      <c r="F65" s="385"/>
      <c r="G65" s="399"/>
      <c r="H65" s="368"/>
      <c r="I65" s="370"/>
    </row>
    <row r="66" spans="1:9" ht="15.6" customHeight="1">
      <c r="A66" s="396" t="s">
        <v>263</v>
      </c>
      <c r="B66" s="468"/>
      <c r="C66" s="380"/>
      <c r="D66" s="390"/>
      <c r="E66" s="461"/>
      <c r="F66" s="384"/>
      <c r="G66" s="397"/>
      <c r="H66" s="368"/>
      <c r="I66" s="370"/>
    </row>
    <row r="67" spans="1:9" ht="15.6" customHeight="1">
      <c r="A67" s="398"/>
      <c r="B67" s="469"/>
      <c r="C67" s="381"/>
      <c r="D67" s="411"/>
      <c r="E67" s="463">
        <f>C67*D67</f>
        <v>0</v>
      </c>
      <c r="F67" s="385"/>
      <c r="G67" s="399"/>
      <c r="H67" s="368"/>
      <c r="I67" s="370"/>
    </row>
    <row r="68" spans="1:9" ht="15.6" customHeight="1">
      <c r="A68" s="396" t="s">
        <v>264</v>
      </c>
      <c r="B68" s="468" t="s">
        <v>260</v>
      </c>
      <c r="C68" s="380">
        <v>1112</v>
      </c>
      <c r="D68" s="413">
        <v>200</v>
      </c>
      <c r="E68" s="464">
        <f>C68*D68</f>
        <v>222400</v>
      </c>
      <c r="F68" s="384"/>
      <c r="G68" s="397"/>
      <c r="H68" s="368"/>
      <c r="I68" s="370"/>
    </row>
    <row r="69" spans="1:9" ht="15.6" customHeight="1">
      <c r="A69" s="398"/>
      <c r="B69" s="469"/>
      <c r="C69" s="381"/>
      <c r="D69" s="411"/>
      <c r="E69" s="466">
        <f t="shared" ref="E69:E72" si="1">C69*D69</f>
        <v>0</v>
      </c>
      <c r="F69" s="386"/>
      <c r="G69" s="400"/>
      <c r="H69" s="368"/>
      <c r="I69" s="370"/>
    </row>
    <row r="70" spans="1:9" ht="15.6" customHeight="1">
      <c r="A70" s="410" t="s">
        <v>265</v>
      </c>
      <c r="B70" s="468" t="s">
        <v>260</v>
      </c>
      <c r="C70" s="382">
        <v>1112</v>
      </c>
      <c r="D70" s="412">
        <v>600</v>
      </c>
      <c r="E70" s="464">
        <f t="shared" si="1"/>
        <v>667200</v>
      </c>
      <c r="F70" s="386"/>
      <c r="G70" s="400"/>
      <c r="H70" s="368"/>
      <c r="I70" s="370"/>
    </row>
    <row r="71" spans="1:9" ht="15.6" customHeight="1">
      <c r="A71" s="398"/>
      <c r="B71" s="469"/>
      <c r="C71" s="381"/>
      <c r="D71" s="411"/>
      <c r="E71" s="466">
        <f t="shared" si="1"/>
        <v>0</v>
      </c>
      <c r="F71" s="385"/>
      <c r="G71" s="399"/>
      <c r="H71" s="368"/>
      <c r="I71" s="370"/>
    </row>
    <row r="72" spans="1:9" ht="15.6" customHeight="1">
      <c r="A72" s="396" t="s">
        <v>266</v>
      </c>
      <c r="B72" s="468" t="s">
        <v>260</v>
      </c>
      <c r="C72" s="382">
        <v>1112</v>
      </c>
      <c r="D72" s="413">
        <v>2900</v>
      </c>
      <c r="E72" s="464">
        <f t="shared" si="1"/>
        <v>3224800</v>
      </c>
      <c r="F72" s="384"/>
      <c r="G72" s="397"/>
      <c r="H72" s="368"/>
      <c r="I72" s="370"/>
    </row>
    <row r="73" spans="1:9" ht="15.6" customHeight="1">
      <c r="A73" s="398"/>
      <c r="B73" s="469"/>
      <c r="C73" s="381"/>
      <c r="D73" s="411"/>
      <c r="E73" s="463">
        <f>C73*D73</f>
        <v>0</v>
      </c>
      <c r="F73" s="385"/>
      <c r="G73" s="399"/>
      <c r="H73" s="368"/>
      <c r="I73" s="370"/>
    </row>
    <row r="74" spans="1:9" ht="15.6" customHeight="1">
      <c r="A74" s="396"/>
      <c r="B74" s="468"/>
      <c r="C74" s="380"/>
      <c r="D74" s="413"/>
      <c r="E74" s="464"/>
      <c r="F74" s="384"/>
      <c r="G74" s="397"/>
      <c r="H74" s="368"/>
      <c r="I74" s="370"/>
    </row>
    <row r="75" spans="1:9" ht="15.6" customHeight="1">
      <c r="A75" s="398"/>
      <c r="B75" s="469"/>
      <c r="C75" s="381"/>
      <c r="D75" s="411"/>
      <c r="E75" s="463"/>
      <c r="F75" s="385"/>
      <c r="G75" s="399"/>
      <c r="H75" s="368"/>
      <c r="I75" s="370"/>
    </row>
    <row r="76" spans="1:9" ht="15.6" customHeight="1">
      <c r="A76" s="396"/>
      <c r="B76" s="468"/>
      <c r="C76" s="380"/>
      <c r="D76" s="413"/>
      <c r="E76" s="464"/>
      <c r="F76" s="384"/>
      <c r="G76" s="397"/>
      <c r="H76" s="368"/>
      <c r="I76" s="370"/>
    </row>
    <row r="77" spans="1:9" ht="15.6" customHeight="1">
      <c r="A77" s="398"/>
      <c r="B77" s="469"/>
      <c r="C77" s="381"/>
      <c r="D77" s="411"/>
      <c r="E77" s="463">
        <f>C77*D77</f>
        <v>0</v>
      </c>
      <c r="F77" s="385"/>
      <c r="G77" s="399"/>
      <c r="H77" s="368"/>
      <c r="I77" s="370"/>
    </row>
    <row r="78" spans="1:9" ht="15.6" customHeight="1">
      <c r="A78" s="396"/>
      <c r="B78" s="468"/>
      <c r="C78" s="380"/>
      <c r="D78" s="413"/>
      <c r="E78" s="464"/>
      <c r="F78" s="384"/>
      <c r="G78" s="397"/>
      <c r="H78" s="368"/>
      <c r="I78" s="370"/>
    </row>
    <row r="79" spans="1:9" ht="15.6" customHeight="1">
      <c r="A79" s="398"/>
      <c r="B79" s="469"/>
      <c r="C79" s="381"/>
      <c r="D79" s="411"/>
      <c r="E79" s="463">
        <f>C79*D79</f>
        <v>0</v>
      </c>
      <c r="F79" s="385"/>
      <c r="G79" s="399"/>
      <c r="H79" s="368"/>
      <c r="I79" s="370"/>
    </row>
    <row r="80" spans="1:9" ht="15.6" customHeight="1">
      <c r="A80" s="396"/>
      <c r="B80" s="468"/>
      <c r="C80" s="380"/>
      <c r="D80" s="413"/>
      <c r="E80" s="464"/>
      <c r="F80" s="384"/>
      <c r="G80" s="397"/>
      <c r="H80" s="368"/>
      <c r="I80" s="370"/>
    </row>
    <row r="81" spans="1:9" ht="15.6" customHeight="1">
      <c r="A81" s="398"/>
      <c r="B81" s="469"/>
      <c r="C81" s="381"/>
      <c r="D81" s="411"/>
      <c r="E81" s="463">
        <f>C81*D81</f>
        <v>0</v>
      </c>
      <c r="F81" s="385"/>
      <c r="G81" s="399"/>
      <c r="H81" s="368"/>
      <c r="I81" s="370"/>
    </row>
    <row r="82" spans="1:9" ht="15.6" customHeight="1">
      <c r="A82" s="396"/>
      <c r="B82" s="468"/>
      <c r="C82" s="380"/>
      <c r="D82" s="413"/>
      <c r="E82" s="464"/>
      <c r="F82" s="384"/>
      <c r="G82" s="397"/>
      <c r="H82" s="368"/>
      <c r="I82" s="370"/>
    </row>
    <row r="83" spans="1:9" ht="15.6" customHeight="1">
      <c r="A83" s="398"/>
      <c r="B83" s="469"/>
      <c r="C83" s="381"/>
      <c r="D83" s="411"/>
      <c r="E83" s="463">
        <f>C83*D83</f>
        <v>0</v>
      </c>
      <c r="F83" s="385"/>
      <c r="G83" s="399"/>
      <c r="H83" s="368"/>
      <c r="I83" s="370"/>
    </row>
    <row r="84" spans="1:9" ht="15.6" customHeight="1">
      <c r="A84" s="396"/>
      <c r="B84" s="468"/>
      <c r="C84" s="380"/>
      <c r="D84" s="413"/>
      <c r="E84" s="464"/>
      <c r="F84" s="384"/>
      <c r="G84" s="397"/>
      <c r="H84" s="368"/>
      <c r="I84" s="370"/>
    </row>
    <row r="85" spans="1:9" ht="15.6" customHeight="1">
      <c r="A85" s="398"/>
      <c r="B85" s="469"/>
      <c r="C85" s="381"/>
      <c r="D85" s="411"/>
      <c r="E85" s="463">
        <f>C85*D85</f>
        <v>0</v>
      </c>
      <c r="F85" s="385"/>
      <c r="G85" s="399"/>
      <c r="H85" s="368"/>
      <c r="I85" s="370"/>
    </row>
    <row r="86" spans="1:9" ht="15.6" customHeight="1">
      <c r="A86" s="396"/>
      <c r="B86" s="468"/>
      <c r="C86" s="380"/>
      <c r="D86" s="413"/>
      <c r="E86" s="464"/>
      <c r="F86" s="384"/>
      <c r="G86" s="397"/>
      <c r="H86" s="368"/>
      <c r="I86" s="370"/>
    </row>
    <row r="87" spans="1:9" ht="15.6" customHeight="1">
      <c r="A87" s="398"/>
      <c r="B87" s="469"/>
      <c r="C87" s="381"/>
      <c r="D87" s="411"/>
      <c r="E87" s="463">
        <f>C87*D87</f>
        <v>0</v>
      </c>
      <c r="F87" s="385"/>
      <c r="G87" s="399"/>
      <c r="H87" s="368"/>
      <c r="I87" s="370"/>
    </row>
    <row r="88" spans="1:9" ht="15.6" customHeight="1">
      <c r="A88" s="396"/>
      <c r="B88" s="468"/>
      <c r="C88" s="380"/>
      <c r="D88" s="413"/>
      <c r="E88" s="464"/>
      <c r="F88" s="384"/>
      <c r="G88" s="397"/>
      <c r="H88" s="368"/>
      <c r="I88" s="370"/>
    </row>
    <row r="89" spans="1:9" ht="15.6" customHeight="1">
      <c r="A89" s="398"/>
      <c r="B89" s="469"/>
      <c r="C89" s="381"/>
      <c r="D89" s="411"/>
      <c r="E89" s="463">
        <f>C89*D89</f>
        <v>0</v>
      </c>
      <c r="F89" s="385"/>
      <c r="G89" s="399"/>
      <c r="H89" s="368"/>
      <c r="I89" s="370"/>
    </row>
    <row r="90" spans="1:9" ht="15.6" customHeight="1">
      <c r="A90" s="396" t="s">
        <v>267</v>
      </c>
      <c r="B90" s="468"/>
      <c r="C90" s="380"/>
      <c r="D90" s="413"/>
      <c r="E90" s="464">
        <v>-400</v>
      </c>
      <c r="F90" s="384"/>
      <c r="G90" s="397"/>
      <c r="H90" s="373"/>
      <c r="I90" s="370"/>
    </row>
    <row r="91" spans="1:9" ht="15.6" customHeight="1">
      <c r="A91" s="398"/>
      <c r="B91" s="469"/>
      <c r="C91" s="381"/>
      <c r="D91" s="411"/>
      <c r="E91" s="463">
        <f>C91*D91</f>
        <v>0</v>
      </c>
      <c r="F91" s="385"/>
      <c r="G91" s="399"/>
      <c r="H91" s="369"/>
      <c r="I91" s="369"/>
    </row>
    <row r="92" spans="1:9" ht="15.6" customHeight="1">
      <c r="A92" s="402" t="s">
        <v>272</v>
      </c>
      <c r="B92" s="471"/>
      <c r="C92" s="404"/>
      <c r="D92" s="414"/>
      <c r="E92" s="465">
        <f>SUM(E67:E91)</f>
        <v>4114000</v>
      </c>
      <c r="F92" s="405"/>
      <c r="G92" s="406"/>
      <c r="H92" s="368"/>
      <c r="I92" s="370"/>
    </row>
    <row r="93" spans="1:9" ht="15.6" customHeight="1">
      <c r="A93" s="371"/>
      <c r="B93" s="371"/>
      <c r="C93" s="371"/>
      <c r="D93" s="371"/>
      <c r="E93" s="371"/>
      <c r="F93" s="371"/>
      <c r="G93" s="371"/>
      <c r="H93" s="371"/>
      <c r="I93" s="371"/>
    </row>
    <row r="94" spans="1:9" ht="15.6" customHeight="1">
      <c r="A94" s="371"/>
      <c r="B94" s="371"/>
      <c r="C94" s="371"/>
      <c r="D94" s="371"/>
      <c r="E94" s="371"/>
      <c r="F94" s="371"/>
      <c r="G94" s="371"/>
      <c r="H94" s="371"/>
      <c r="I94" s="371"/>
    </row>
    <row r="95" spans="1:9" ht="15.6" customHeight="1">
      <c r="A95" s="371"/>
      <c r="B95" s="371"/>
      <c r="C95" s="371"/>
      <c r="D95" s="371"/>
      <c r="E95" s="371"/>
      <c r="F95" s="371"/>
      <c r="G95" s="371"/>
      <c r="H95" s="371"/>
      <c r="I95" s="371"/>
    </row>
    <row r="96" spans="1:9" ht="15.6" customHeight="1">
      <c r="A96" s="371"/>
      <c r="B96" s="371"/>
      <c r="C96" s="371"/>
      <c r="D96" s="371"/>
      <c r="E96" s="371"/>
      <c r="F96" s="371"/>
      <c r="G96" s="371"/>
      <c r="H96" s="371"/>
      <c r="I96" s="371"/>
    </row>
    <row r="97" spans="1:9" ht="15.6" customHeight="1">
      <c r="A97" s="371"/>
      <c r="B97" s="371"/>
      <c r="C97" s="371"/>
      <c r="D97" s="371"/>
      <c r="E97" s="371"/>
      <c r="F97" s="371"/>
      <c r="G97" s="371"/>
      <c r="H97" s="371"/>
      <c r="I97" s="371"/>
    </row>
    <row r="98" spans="1:9" ht="15.6" customHeight="1">
      <c r="A98" s="371"/>
      <c r="B98" s="371"/>
      <c r="C98" s="371"/>
      <c r="D98" s="371"/>
      <c r="E98" s="371"/>
      <c r="F98" s="371"/>
      <c r="G98" s="371"/>
      <c r="H98" s="371"/>
      <c r="I98" s="371"/>
    </row>
    <row r="99" spans="1:9" ht="15.6" customHeight="1">
      <c r="A99" s="371"/>
      <c r="B99" s="371"/>
      <c r="C99" s="371"/>
      <c r="D99" s="371"/>
      <c r="E99" s="371"/>
      <c r="F99" s="371"/>
      <c r="G99" s="371"/>
      <c r="H99" s="371"/>
      <c r="I99" s="371"/>
    </row>
    <row r="100" spans="1:9" ht="15.6" customHeight="1">
      <c r="A100" s="371"/>
      <c r="B100" s="371"/>
      <c r="C100" s="371"/>
      <c r="D100" s="371"/>
      <c r="E100" s="371"/>
      <c r="F100" s="371"/>
      <c r="G100" s="371"/>
      <c r="H100" s="371"/>
      <c r="I100" s="371"/>
    </row>
    <row r="101" spans="1:9" ht="15.6" customHeight="1">
      <c r="A101" s="371"/>
      <c r="B101" s="371"/>
      <c r="C101" s="371"/>
      <c r="D101" s="371"/>
      <c r="E101" s="371"/>
      <c r="F101" s="371"/>
      <c r="G101" s="371"/>
      <c r="H101" s="371"/>
      <c r="I101" s="371"/>
    </row>
    <row r="102" spans="1:9" ht="15.6" customHeight="1">
      <c r="A102" s="371"/>
      <c r="B102" s="371"/>
      <c r="C102" s="371"/>
      <c r="D102" s="371"/>
      <c r="E102" s="371"/>
      <c r="F102" s="371"/>
      <c r="G102" s="371"/>
      <c r="H102" s="371"/>
      <c r="I102" s="371"/>
    </row>
    <row r="103" spans="1:9" ht="15.6" customHeight="1">
      <c r="A103" s="371"/>
      <c r="B103" s="371"/>
      <c r="C103" s="371"/>
      <c r="D103" s="371"/>
      <c r="E103" s="371"/>
      <c r="F103" s="371"/>
      <c r="G103" s="371"/>
      <c r="H103" s="371"/>
      <c r="I103" s="371"/>
    </row>
    <row r="104" spans="1:9" ht="15.6" customHeight="1">
      <c r="A104" s="371"/>
      <c r="B104" s="371"/>
      <c r="C104" s="371"/>
      <c r="D104" s="371"/>
      <c r="E104" s="371"/>
      <c r="F104" s="371"/>
      <c r="G104" s="371"/>
      <c r="H104" s="371"/>
      <c r="I104" s="371"/>
    </row>
    <row r="105" spans="1:9" ht="15.6" customHeight="1">
      <c r="A105" s="371"/>
      <c r="B105" s="371"/>
      <c r="C105" s="371"/>
      <c r="D105" s="371"/>
      <c r="E105" s="371"/>
      <c r="F105" s="371"/>
      <c r="G105" s="371"/>
      <c r="H105" s="371"/>
      <c r="I105" s="371"/>
    </row>
    <row r="106" spans="1:9" ht="15.6" customHeight="1">
      <c r="A106" s="371"/>
      <c r="B106" s="371"/>
      <c r="C106" s="371"/>
      <c r="D106" s="371"/>
      <c r="E106" s="371"/>
      <c r="F106" s="371"/>
      <c r="G106" s="371"/>
      <c r="H106" s="371"/>
      <c r="I106" s="371"/>
    </row>
    <row r="107" spans="1:9" ht="15.6" customHeight="1">
      <c r="A107" s="371"/>
      <c r="B107" s="371"/>
      <c r="C107" s="371"/>
      <c r="D107" s="371"/>
      <c r="E107" s="371"/>
      <c r="F107" s="371"/>
      <c r="G107" s="371"/>
      <c r="H107" s="371"/>
      <c r="I107" s="371"/>
    </row>
    <row r="108" spans="1:9" ht="15.6" customHeight="1">
      <c r="A108" s="371"/>
      <c r="B108" s="371"/>
      <c r="C108" s="371"/>
      <c r="D108" s="371"/>
      <c r="E108" s="371"/>
      <c r="F108" s="371"/>
      <c r="G108" s="371"/>
      <c r="H108" s="371"/>
      <c r="I108" s="371"/>
    </row>
    <row r="109" spans="1:9" ht="15.6" customHeight="1">
      <c r="A109" s="371"/>
      <c r="B109" s="371"/>
      <c r="C109" s="371"/>
      <c r="D109" s="371"/>
      <c r="E109" s="371"/>
      <c r="F109" s="371"/>
      <c r="G109" s="371"/>
      <c r="H109" s="371"/>
      <c r="I109" s="371"/>
    </row>
    <row r="110" spans="1:9" ht="15.6" customHeight="1">
      <c r="A110" s="371"/>
      <c r="B110" s="371"/>
      <c r="C110" s="371"/>
      <c r="D110" s="371"/>
      <c r="E110" s="371"/>
      <c r="F110" s="371"/>
      <c r="G110" s="371"/>
      <c r="H110" s="371"/>
      <c r="I110" s="371"/>
    </row>
    <row r="111" spans="1:9" ht="15.6" customHeight="1">
      <c r="A111" s="371"/>
      <c r="B111" s="371"/>
      <c r="C111" s="371"/>
      <c r="D111" s="371"/>
      <c r="E111" s="371"/>
      <c r="F111" s="371"/>
      <c r="G111" s="371"/>
      <c r="H111" s="371"/>
      <c r="I111" s="371"/>
    </row>
    <row r="112" spans="1:9" ht="15.6" customHeight="1">
      <c r="A112" s="371"/>
      <c r="B112" s="371"/>
      <c r="C112" s="371"/>
      <c r="D112" s="371"/>
      <c r="E112" s="371"/>
      <c r="F112" s="371"/>
      <c r="G112" s="371"/>
      <c r="H112" s="371"/>
      <c r="I112" s="371"/>
    </row>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sheetData>
  <mergeCells count="5">
    <mergeCell ref="A1:A2"/>
    <mergeCell ref="B1:B2"/>
    <mergeCell ref="C1:E1"/>
    <mergeCell ref="F1:F2"/>
    <mergeCell ref="G1:G2"/>
  </mergeCells>
  <phoneticPr fontId="3"/>
  <pageMargins left="0.62992125984251968" right="0" top="1.1023622047244095" bottom="0.55118110236220474" header="0.86614173228346458" footer="0.27559055118110237"/>
  <pageSetup paperSize="9" orientation="landscape" blackAndWhite="1" horizontalDpi="2400" verticalDpi="2400" r:id="rId1"/>
  <headerFooter alignWithMargins="0">
    <oddHeader xml:space="preserve">&amp;R&amp;"ＭＳ Ｐ明朝,標準"京成建設株式会社&amp;"ＭＳ Ｐゴシック,標準"
</oddHeader>
    <oddFooter xml:space="preserve">&amp;R&amp;"ＭＳ Ｐ明朝,標準"No &amp;P+2&amp;"ＭＳ Ｐゴシック,標準"
</oddFooter>
  </headerFooter>
  <rowBreaks count="2" manualBreakCount="2">
    <brk id="32" max="16383" man="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showZeros="0" view="pageBreakPreview" zoomScale="80" zoomScaleNormal="80" zoomScaleSheetLayoutView="80" workbookViewId="0">
      <selection activeCell="L23" sqref="L23"/>
    </sheetView>
  </sheetViews>
  <sheetFormatPr defaultRowHeight="13.5"/>
  <cols>
    <col min="1" max="1" width="3.625" style="1" customWidth="1"/>
    <col min="2" max="2" width="30.625" style="1" customWidth="1"/>
    <col min="3" max="3" width="4.625" style="1" customWidth="1"/>
    <col min="4" max="4" width="30.625" style="1" customWidth="1"/>
    <col min="5" max="5" width="11.625" style="1" customWidth="1"/>
    <col min="6" max="6" width="4.625" style="1" customWidth="1"/>
    <col min="7" max="7" width="9.625" style="1" customWidth="1"/>
    <col min="8" max="8" width="12.625" style="1" customWidth="1"/>
    <col min="9" max="9" width="25.625" style="1" customWidth="1"/>
    <col min="10" max="16384" width="9" style="1"/>
  </cols>
  <sheetData>
    <row r="1" spans="1:9" ht="17.25" customHeight="1">
      <c r="A1"/>
      <c r="B1"/>
      <c r="C1"/>
      <c r="D1"/>
      <c r="E1"/>
      <c r="F1"/>
      <c r="G1"/>
      <c r="H1"/>
      <c r="I1"/>
    </row>
    <row r="2" spans="1:9" ht="29.25" customHeight="1">
      <c r="A2"/>
      <c r="B2" s="859" t="s">
        <v>81</v>
      </c>
      <c r="C2" s="859"/>
      <c r="D2" s="860" t="str">
        <f>'決裁頭紙 '!C4</f>
        <v>○○○塗装工事</v>
      </c>
      <c r="E2" s="860"/>
      <c r="F2" s="860"/>
      <c r="G2" s="860"/>
      <c r="H2"/>
      <c r="I2"/>
    </row>
    <row r="3" spans="1:9" ht="29.25" customHeight="1">
      <c r="A3"/>
      <c r="B3"/>
      <c r="C3"/>
      <c r="D3" s="861" t="str">
        <f>CONCATENATE("金　　",NUMBERSTRING(G17,2),"円　　也")</f>
        <v>金　　六百七萬参阡九百弐拾円　　也</v>
      </c>
      <c r="E3" s="861"/>
      <c r="F3" s="861"/>
      <c r="G3" s="861"/>
      <c r="H3"/>
      <c r="I3"/>
    </row>
    <row r="4" spans="1:9" ht="29.25" customHeight="1">
      <c r="A4"/>
      <c r="B4"/>
      <c r="C4"/>
      <c r="D4" s="862">
        <f>G17</f>
        <v>6073920</v>
      </c>
      <c r="E4" s="862"/>
      <c r="F4" s="862"/>
      <c r="G4" s="862"/>
      <c r="H4"/>
      <c r="I4"/>
    </row>
    <row r="5" spans="1:9" ht="29.25" customHeight="1">
      <c r="A5"/>
      <c r="B5" s="409"/>
      <c r="C5"/>
      <c r="D5"/>
      <c r="E5"/>
      <c r="F5"/>
      <c r="G5"/>
      <c r="H5"/>
      <c r="I5"/>
    </row>
    <row r="6" spans="1:9" ht="29.25" customHeight="1" thickBot="1">
      <c r="A6"/>
      <c r="B6" s="50" t="str">
        <f>'決裁頭紙 '!C3</f>
        <v>19-3-0001</v>
      </c>
      <c r="C6"/>
      <c r="D6"/>
      <c r="E6"/>
      <c r="F6"/>
      <c r="G6"/>
      <c r="H6"/>
      <c r="I6" s="47"/>
    </row>
    <row r="7" spans="1:9" ht="29.25" customHeight="1">
      <c r="A7"/>
      <c r="B7" s="863" t="s">
        <v>82</v>
      </c>
      <c r="C7" s="864"/>
      <c r="D7" s="864"/>
      <c r="E7" s="865"/>
      <c r="F7" s="865"/>
      <c r="G7" s="864" t="s">
        <v>83</v>
      </c>
      <c r="H7" s="864"/>
      <c r="I7" s="2" t="s">
        <v>84</v>
      </c>
    </row>
    <row r="8" spans="1:9" ht="29.25" customHeight="1">
      <c r="A8"/>
      <c r="B8" s="854" t="s">
        <v>85</v>
      </c>
      <c r="C8" s="855"/>
      <c r="D8" s="855"/>
      <c r="E8" s="855" t="s">
        <v>86</v>
      </c>
      <c r="F8" s="855"/>
      <c r="G8" s="856">
        <f>'査定見積書内訳 '!E32</f>
        <v>4800000</v>
      </c>
      <c r="H8" s="856"/>
      <c r="I8" s="3"/>
    </row>
    <row r="9" spans="1:9" ht="29.25" customHeight="1">
      <c r="A9"/>
      <c r="B9" s="854" t="s">
        <v>87</v>
      </c>
      <c r="C9" s="855"/>
      <c r="D9" s="855"/>
      <c r="E9" s="858" t="s">
        <v>0</v>
      </c>
      <c r="F9" s="858"/>
      <c r="G9" s="856">
        <f>ROUNDDOWN(G8*0.08,-3)</f>
        <v>384000</v>
      </c>
      <c r="H9" s="856"/>
      <c r="I9" s="3"/>
    </row>
    <row r="10" spans="1:9" ht="29.25" customHeight="1">
      <c r="A10"/>
      <c r="B10" s="854" t="s">
        <v>88</v>
      </c>
      <c r="C10" s="855"/>
      <c r="D10" s="855"/>
      <c r="E10" s="858" t="s">
        <v>0</v>
      </c>
      <c r="F10" s="858"/>
      <c r="G10" s="856">
        <f>ROUNDDOWN((G8+G9)*0.085,-3)</f>
        <v>440000</v>
      </c>
      <c r="H10" s="856"/>
      <c r="I10" s="3"/>
    </row>
    <row r="11" spans="1:9" ht="29.25" customHeight="1">
      <c r="A11"/>
      <c r="B11" s="854" t="str">
        <f>IF(-G11,"　　　　　　　　　　　　出　　　   精　　　　　値　　　　引","                                            ")</f>
        <v xml:space="preserve">                                            </v>
      </c>
      <c r="C11" s="855"/>
      <c r="D11" s="855"/>
      <c r="E11" s="855"/>
      <c r="F11" s="855"/>
      <c r="G11" s="856"/>
      <c r="H11" s="856"/>
      <c r="I11" s="3"/>
    </row>
    <row r="12" spans="1:9" ht="29.25" customHeight="1">
      <c r="A12"/>
      <c r="B12" s="854"/>
      <c r="C12" s="855"/>
      <c r="D12" s="855"/>
      <c r="E12" s="855"/>
      <c r="F12" s="855"/>
      <c r="G12" s="856"/>
      <c r="H12" s="856"/>
      <c r="I12" s="3"/>
    </row>
    <row r="13" spans="1:9" ht="29.25" customHeight="1">
      <c r="A13"/>
      <c r="B13" s="854" t="s">
        <v>89</v>
      </c>
      <c r="C13" s="855"/>
      <c r="D13" s="855"/>
      <c r="E13" s="855"/>
      <c r="F13" s="855"/>
      <c r="G13" s="856">
        <f>SUM(G8:H12)</f>
        <v>5624000</v>
      </c>
      <c r="H13" s="856"/>
      <c r="I13" s="3"/>
    </row>
    <row r="14" spans="1:9" ht="29.25" customHeight="1">
      <c r="A14"/>
      <c r="B14" s="854"/>
      <c r="C14" s="855"/>
      <c r="D14" s="855"/>
      <c r="E14" s="855"/>
      <c r="F14" s="855"/>
      <c r="G14" s="856"/>
      <c r="H14" s="856"/>
      <c r="I14" s="3"/>
    </row>
    <row r="15" spans="1:9" ht="29.25" customHeight="1">
      <c r="A15"/>
      <c r="B15" s="854" t="s">
        <v>90</v>
      </c>
      <c r="C15" s="855"/>
      <c r="D15" s="855"/>
      <c r="E15" s="5">
        <v>8</v>
      </c>
      <c r="F15" s="48" t="s">
        <v>1</v>
      </c>
      <c r="G15" s="856">
        <f>G13*0.08</f>
        <v>449920</v>
      </c>
      <c r="H15" s="856"/>
      <c r="I15" s="3"/>
    </row>
    <row r="16" spans="1:9" ht="29.25" customHeight="1">
      <c r="A16"/>
      <c r="B16" s="854"/>
      <c r="C16" s="855"/>
      <c r="D16" s="855"/>
      <c r="E16" s="857"/>
      <c r="F16" s="857"/>
      <c r="G16" s="856"/>
      <c r="H16" s="856"/>
      <c r="I16" s="3"/>
    </row>
    <row r="17" spans="1:9" ht="29.25" customHeight="1" thickBot="1">
      <c r="A17"/>
      <c r="B17" s="850" t="s">
        <v>91</v>
      </c>
      <c r="C17" s="851"/>
      <c r="D17" s="851"/>
      <c r="E17" s="852"/>
      <c r="F17" s="852"/>
      <c r="G17" s="853">
        <f>G13+G15</f>
        <v>6073920</v>
      </c>
      <c r="H17" s="853"/>
      <c r="I17" s="4"/>
    </row>
    <row r="18" spans="1:9" ht="29.25" customHeight="1">
      <c r="A18"/>
      <c r="B18"/>
      <c r="C18"/>
      <c r="D18"/>
      <c r="E18"/>
      <c r="F18"/>
      <c r="G18" s="49"/>
      <c r="H18"/>
      <c r="I18"/>
    </row>
  </sheetData>
  <mergeCells count="36">
    <mergeCell ref="B2:C2"/>
    <mergeCell ref="D2:G2"/>
    <mergeCell ref="D3:G3"/>
    <mergeCell ref="D4:G4"/>
    <mergeCell ref="B7:D7"/>
    <mergeCell ref="E7:F7"/>
    <mergeCell ref="G7:H7"/>
    <mergeCell ref="B8:D8"/>
    <mergeCell ref="E8:F8"/>
    <mergeCell ref="G8:H8"/>
    <mergeCell ref="B9:D9"/>
    <mergeCell ref="E9:F9"/>
    <mergeCell ref="G9:H9"/>
    <mergeCell ref="B10:D10"/>
    <mergeCell ref="E10:F10"/>
    <mergeCell ref="G10:H10"/>
    <mergeCell ref="B11:D11"/>
    <mergeCell ref="E11:F11"/>
    <mergeCell ref="G11:H11"/>
    <mergeCell ref="B12:D12"/>
    <mergeCell ref="E12:F12"/>
    <mergeCell ref="G12:H12"/>
    <mergeCell ref="B13:D13"/>
    <mergeCell ref="E13:F13"/>
    <mergeCell ref="G13:H13"/>
    <mergeCell ref="B17:D17"/>
    <mergeCell ref="E17:F17"/>
    <mergeCell ref="G17:H17"/>
    <mergeCell ref="B14:D14"/>
    <mergeCell ref="E14:F14"/>
    <mergeCell ref="G14:H14"/>
    <mergeCell ref="B15:D15"/>
    <mergeCell ref="G15:H15"/>
    <mergeCell ref="B16:D16"/>
    <mergeCell ref="E16:F16"/>
    <mergeCell ref="G16:H16"/>
  </mergeCells>
  <phoneticPr fontId="3"/>
  <dataValidations count="1">
    <dataValidation imeMode="hiragana" allowBlank="1" showInputMessage="1" showErrorMessage="1" sqref="B6"/>
  </dataValidations>
  <pageMargins left="0.62992125984251968" right="0" top="0.98425196850393704" bottom="0.62992125984251968" header="0.78740157480314965" footer="0.31496062992125984"/>
  <pageSetup paperSize="9" scale="99" orientation="landscape" r:id="rId1"/>
  <headerFooter alignWithMargins="0">
    <oddHeader xml:space="preserve">&amp;R&amp;"ＭＳ Ｐ明朝,標準"京成建設株式会社&amp;"ＭＳ Ｐゴシック,標準"
</oddHeader>
    <oddFooter xml:space="preserve">&amp;R&amp;"ＭＳ Ｐ明朝,標準"No &amp;P+1&amp;"ＭＳ Ｐゴシック,標準"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0"/>
  <sheetViews>
    <sheetView showZeros="0" view="pageBreakPreview" zoomScale="106" zoomScaleNormal="80" zoomScaleSheetLayoutView="106" workbookViewId="0">
      <selection activeCell="I49" sqref="I49"/>
    </sheetView>
  </sheetViews>
  <sheetFormatPr defaultRowHeight="13.5"/>
  <cols>
    <col min="1" max="1" width="60.625" style="1" customWidth="1"/>
    <col min="2" max="3" width="8.625" style="1" customWidth="1"/>
    <col min="4" max="4" width="15.5" style="1" customWidth="1"/>
    <col min="5" max="5" width="20.125" style="1" customWidth="1"/>
    <col min="6" max="6" width="15" style="1" customWidth="1"/>
    <col min="7" max="7" width="7.125" style="1" customWidth="1"/>
    <col min="8" max="8" width="12.625" style="1" customWidth="1"/>
    <col min="9" max="9" width="25.625" style="1" customWidth="1"/>
    <col min="10" max="16384" width="9" style="1"/>
  </cols>
  <sheetData>
    <row r="1" spans="1:9" ht="20.100000000000001" customHeight="1">
      <c r="A1" s="842" t="s">
        <v>228</v>
      </c>
      <c r="B1" s="866" t="s">
        <v>92</v>
      </c>
      <c r="C1" s="842"/>
      <c r="D1" s="843"/>
      <c r="E1" s="843"/>
      <c r="F1" s="844" t="s">
        <v>233</v>
      </c>
      <c r="G1" s="846" t="s">
        <v>234</v>
      </c>
      <c r="H1" s="401"/>
      <c r="I1" s="369"/>
    </row>
    <row r="2" spans="1:9" ht="20.100000000000001" customHeight="1">
      <c r="A2" s="848"/>
      <c r="B2" s="867"/>
      <c r="C2" s="387" t="s">
        <v>230</v>
      </c>
      <c r="D2" s="376" t="s">
        <v>232</v>
      </c>
      <c r="E2" s="388" t="s">
        <v>231</v>
      </c>
      <c r="F2" s="845"/>
      <c r="G2" s="847"/>
      <c r="H2" s="368"/>
      <c r="I2" s="370"/>
    </row>
    <row r="3" spans="1:9" ht="15.6" customHeight="1">
      <c r="A3" s="394" t="s">
        <v>2</v>
      </c>
      <c r="B3" s="374"/>
      <c r="C3" s="379"/>
      <c r="D3" s="389"/>
      <c r="E3" s="460"/>
      <c r="F3" s="383"/>
      <c r="G3" s="395"/>
      <c r="H3" s="368"/>
      <c r="I3" s="370"/>
    </row>
    <row r="4" spans="1:9" ht="15.6" customHeight="1">
      <c r="A4" s="396"/>
      <c r="B4" s="377"/>
      <c r="C4" s="380"/>
      <c r="D4" s="390"/>
      <c r="E4" s="461"/>
      <c r="F4" s="384"/>
      <c r="G4" s="397"/>
      <c r="H4" s="368"/>
      <c r="I4" s="370"/>
    </row>
    <row r="5" spans="1:9" ht="15.6" customHeight="1">
      <c r="A5" s="398"/>
      <c r="B5" s="378"/>
      <c r="C5" s="381"/>
      <c r="D5" s="391"/>
      <c r="E5" s="462"/>
      <c r="F5" s="385"/>
      <c r="G5" s="399"/>
      <c r="H5" s="368"/>
      <c r="I5" s="370"/>
    </row>
    <row r="6" spans="1:9" ht="15.6" customHeight="1">
      <c r="A6" s="396"/>
      <c r="B6" s="377"/>
      <c r="C6" s="380"/>
      <c r="D6" s="390"/>
      <c r="E6" s="461"/>
      <c r="F6" s="384"/>
      <c r="G6" s="397"/>
      <c r="H6" s="368"/>
      <c r="I6" s="370"/>
    </row>
    <row r="7" spans="1:9" ht="15.6" customHeight="1">
      <c r="A7" s="398" t="s">
        <v>268</v>
      </c>
      <c r="B7" s="378" t="s">
        <v>270</v>
      </c>
      <c r="C7" s="381">
        <v>1</v>
      </c>
      <c r="D7" s="392"/>
      <c r="E7" s="463">
        <f>E62</f>
        <v>264000</v>
      </c>
      <c r="F7" s="385"/>
      <c r="G7" s="399"/>
      <c r="H7" s="368"/>
      <c r="I7" s="370"/>
    </row>
    <row r="8" spans="1:9" ht="15.6" customHeight="1">
      <c r="A8" s="396"/>
      <c r="B8" s="377"/>
      <c r="C8" s="380"/>
      <c r="D8" s="393"/>
      <c r="E8" s="461"/>
      <c r="F8" s="384"/>
      <c r="G8" s="397"/>
      <c r="H8" s="368"/>
      <c r="I8" s="370"/>
    </row>
    <row r="9" spans="1:9" ht="15.6" customHeight="1">
      <c r="A9" s="398" t="s">
        <v>269</v>
      </c>
      <c r="B9" s="378" t="s">
        <v>270</v>
      </c>
      <c r="C9" s="381">
        <v>1</v>
      </c>
      <c r="D9" s="411"/>
      <c r="E9" s="463">
        <f>E92</f>
        <v>4536000</v>
      </c>
      <c r="F9" s="386"/>
      <c r="G9" s="400"/>
      <c r="H9" s="368"/>
      <c r="I9" s="370"/>
    </row>
    <row r="10" spans="1:9" ht="15.6" customHeight="1">
      <c r="A10" s="410"/>
      <c r="B10" s="372"/>
      <c r="C10" s="382"/>
      <c r="D10" s="412"/>
      <c r="E10" s="464"/>
      <c r="F10" s="386"/>
      <c r="G10" s="400"/>
      <c r="H10" s="368"/>
      <c r="I10" s="370"/>
    </row>
    <row r="11" spans="1:9" ht="15.6" customHeight="1">
      <c r="A11" s="398"/>
      <c r="B11" s="378"/>
      <c r="C11" s="381"/>
      <c r="D11" s="411"/>
      <c r="E11" s="463"/>
      <c r="F11" s="385"/>
      <c r="G11" s="399"/>
      <c r="H11" s="368"/>
      <c r="I11" s="370"/>
    </row>
    <row r="12" spans="1:9" ht="15.6" customHeight="1">
      <c r="A12" s="396"/>
      <c r="B12" s="377"/>
      <c r="C12" s="380"/>
      <c r="D12" s="413"/>
      <c r="E12" s="464"/>
      <c r="F12" s="384"/>
      <c r="G12" s="397"/>
      <c r="H12" s="368"/>
      <c r="I12" s="370"/>
    </row>
    <row r="13" spans="1:9" ht="15.6" customHeight="1">
      <c r="A13" s="398"/>
      <c r="B13" s="378"/>
      <c r="C13" s="381"/>
      <c r="D13" s="411"/>
      <c r="E13" s="463"/>
      <c r="F13" s="385"/>
      <c r="G13" s="399"/>
      <c r="H13" s="368"/>
      <c r="I13" s="370"/>
    </row>
    <row r="14" spans="1:9" ht="15.6" customHeight="1">
      <c r="A14" s="396"/>
      <c r="B14" s="377"/>
      <c r="C14" s="380"/>
      <c r="D14" s="413"/>
      <c r="E14" s="464"/>
      <c r="F14" s="384"/>
      <c r="G14" s="397"/>
      <c r="H14" s="368"/>
      <c r="I14" s="370"/>
    </row>
    <row r="15" spans="1:9" ht="15.6" customHeight="1">
      <c r="A15" s="398"/>
      <c r="B15" s="378"/>
      <c r="C15" s="381"/>
      <c r="D15" s="411"/>
      <c r="E15" s="463"/>
      <c r="F15" s="385"/>
      <c r="G15" s="399"/>
      <c r="H15" s="368"/>
      <c r="I15" s="370"/>
    </row>
    <row r="16" spans="1:9" ht="15.6" customHeight="1">
      <c r="A16" s="396"/>
      <c r="B16" s="377"/>
      <c r="C16" s="380"/>
      <c r="D16" s="413"/>
      <c r="E16" s="464"/>
      <c r="F16" s="384"/>
      <c r="G16" s="397"/>
      <c r="H16" s="368"/>
      <c r="I16" s="370"/>
    </row>
    <row r="17" spans="1:9" ht="15.6" customHeight="1">
      <c r="A17" s="398"/>
      <c r="B17" s="378"/>
      <c r="C17" s="381"/>
      <c r="D17" s="411"/>
      <c r="E17" s="463"/>
      <c r="F17" s="385"/>
      <c r="G17" s="399"/>
      <c r="H17" s="368"/>
      <c r="I17" s="370"/>
    </row>
    <row r="18" spans="1:9" ht="15.6" customHeight="1">
      <c r="A18" s="396"/>
      <c r="B18" s="377"/>
      <c r="C18" s="380"/>
      <c r="D18" s="413"/>
      <c r="E18" s="464"/>
      <c r="F18" s="384"/>
      <c r="G18" s="397"/>
      <c r="H18" s="373"/>
      <c r="I18" s="370"/>
    </row>
    <row r="19" spans="1:9" ht="15.6" customHeight="1">
      <c r="A19" s="398"/>
      <c r="B19" s="378"/>
      <c r="C19" s="381"/>
      <c r="D19" s="411"/>
      <c r="E19" s="463"/>
      <c r="F19" s="385"/>
      <c r="G19" s="399"/>
      <c r="H19" s="368"/>
      <c r="I19" s="370"/>
    </row>
    <row r="20" spans="1:9" ht="15.6" customHeight="1">
      <c r="A20" s="396"/>
      <c r="B20" s="377"/>
      <c r="C20" s="380"/>
      <c r="D20" s="413"/>
      <c r="E20" s="464"/>
      <c r="F20" s="384"/>
      <c r="G20" s="397"/>
      <c r="H20" s="368"/>
      <c r="I20" s="370"/>
    </row>
    <row r="21" spans="1:9" ht="15.6" customHeight="1">
      <c r="A21" s="398"/>
      <c r="B21" s="378"/>
      <c r="C21" s="381"/>
      <c r="D21" s="411"/>
      <c r="E21" s="463"/>
      <c r="F21" s="385"/>
      <c r="G21" s="399"/>
      <c r="H21" s="368"/>
      <c r="I21" s="370"/>
    </row>
    <row r="22" spans="1:9" ht="15.6" customHeight="1">
      <c r="A22" s="396"/>
      <c r="B22" s="377"/>
      <c r="C22" s="380"/>
      <c r="D22" s="413"/>
      <c r="E22" s="464"/>
      <c r="F22" s="384"/>
      <c r="G22" s="397"/>
      <c r="H22" s="368"/>
      <c r="I22" s="370"/>
    </row>
    <row r="23" spans="1:9" ht="15.6" customHeight="1">
      <c r="A23" s="398"/>
      <c r="B23" s="378"/>
      <c r="C23" s="381"/>
      <c r="D23" s="411"/>
      <c r="E23" s="463"/>
      <c r="F23" s="385"/>
      <c r="G23" s="399"/>
      <c r="H23" s="368"/>
      <c r="I23" s="370"/>
    </row>
    <row r="24" spans="1:9" ht="15.6" customHeight="1">
      <c r="A24" s="396"/>
      <c r="B24" s="377"/>
      <c r="C24" s="380"/>
      <c r="D24" s="413"/>
      <c r="E24" s="464"/>
      <c r="F24" s="384"/>
      <c r="G24" s="397"/>
      <c r="H24" s="368"/>
      <c r="I24" s="370"/>
    </row>
    <row r="25" spans="1:9" ht="15.6" customHeight="1">
      <c r="A25" s="398"/>
      <c r="B25" s="378"/>
      <c r="C25" s="381"/>
      <c r="D25" s="411"/>
      <c r="E25" s="463"/>
      <c r="F25" s="385"/>
      <c r="G25" s="399"/>
      <c r="H25" s="368"/>
      <c r="I25" s="370"/>
    </row>
    <row r="26" spans="1:9" ht="15.6" customHeight="1">
      <c r="A26" s="396"/>
      <c r="B26" s="377"/>
      <c r="C26" s="380"/>
      <c r="D26" s="413"/>
      <c r="E26" s="464"/>
      <c r="F26" s="384"/>
      <c r="G26" s="397"/>
      <c r="H26" s="368"/>
      <c r="I26" s="370"/>
    </row>
    <row r="27" spans="1:9" ht="15.6" customHeight="1">
      <c r="A27" s="398"/>
      <c r="B27" s="378"/>
      <c r="C27" s="381"/>
      <c r="D27" s="411"/>
      <c r="E27" s="463"/>
      <c r="F27" s="385"/>
      <c r="G27" s="399"/>
      <c r="H27" s="368"/>
      <c r="I27" s="370"/>
    </row>
    <row r="28" spans="1:9" ht="15.6" customHeight="1">
      <c r="A28" s="396"/>
      <c r="B28" s="377"/>
      <c r="C28" s="380"/>
      <c r="D28" s="413"/>
      <c r="E28" s="464"/>
      <c r="F28" s="384"/>
      <c r="G28" s="397"/>
      <c r="H28" s="368"/>
      <c r="I28" s="370"/>
    </row>
    <row r="29" spans="1:9" ht="15.6" customHeight="1">
      <c r="A29" s="398"/>
      <c r="B29" s="378"/>
      <c r="C29" s="381"/>
      <c r="D29" s="411"/>
      <c r="E29" s="463"/>
      <c r="F29" s="385"/>
      <c r="G29" s="399"/>
      <c r="H29" s="368"/>
      <c r="I29" s="370"/>
    </row>
    <row r="30" spans="1:9" ht="15.6" customHeight="1">
      <c r="A30" s="396"/>
      <c r="B30" s="377"/>
      <c r="C30" s="380"/>
      <c r="D30" s="413"/>
      <c r="E30" s="464"/>
      <c r="F30" s="384"/>
      <c r="G30" s="397"/>
      <c r="H30" s="373"/>
      <c r="I30" s="370"/>
    </row>
    <row r="31" spans="1:9" ht="15.6" customHeight="1">
      <c r="A31" s="398"/>
      <c r="B31" s="378"/>
      <c r="C31" s="381"/>
      <c r="D31" s="411"/>
      <c r="E31" s="463"/>
      <c r="F31" s="385"/>
      <c r="G31" s="399"/>
      <c r="H31" s="369"/>
      <c r="I31" s="369"/>
    </row>
    <row r="32" spans="1:9" ht="15.6" customHeight="1">
      <c r="A32" s="396" t="s">
        <v>271</v>
      </c>
      <c r="B32" s="377"/>
      <c r="C32" s="380"/>
      <c r="D32" s="413"/>
      <c r="E32" s="464">
        <f>SUM(E7:E31)</f>
        <v>4800000</v>
      </c>
      <c r="F32" s="384"/>
      <c r="G32" s="397"/>
      <c r="H32" s="368"/>
      <c r="I32" s="370"/>
    </row>
    <row r="33" spans="1:9" ht="15.6" customHeight="1">
      <c r="A33" s="394"/>
      <c r="B33" s="374"/>
      <c r="C33" s="379"/>
      <c r="D33" s="389"/>
      <c r="E33" s="460"/>
      <c r="F33" s="383"/>
      <c r="G33" s="395"/>
      <c r="H33" s="368"/>
      <c r="I33" s="370"/>
    </row>
    <row r="34" spans="1:9" ht="15.6" customHeight="1">
      <c r="A34" s="396"/>
      <c r="B34" s="377"/>
      <c r="C34" s="380"/>
      <c r="D34" s="390"/>
      <c r="E34" s="461"/>
      <c r="F34" s="384"/>
      <c r="G34" s="397"/>
      <c r="H34" s="368"/>
      <c r="I34" s="370"/>
    </row>
    <row r="35" spans="1:9" ht="15.6" customHeight="1">
      <c r="A35" s="398"/>
      <c r="B35" s="378"/>
      <c r="C35" s="381"/>
      <c r="D35" s="391"/>
      <c r="E35" s="462">
        <f>C35*D35</f>
        <v>0</v>
      </c>
      <c r="F35" s="385"/>
      <c r="G35" s="399"/>
      <c r="H35" s="368"/>
      <c r="I35" s="370"/>
    </row>
    <row r="36" spans="1:9" ht="15.6" customHeight="1">
      <c r="A36" s="396" t="s">
        <v>249</v>
      </c>
      <c r="B36" s="377"/>
      <c r="C36" s="380"/>
      <c r="D36" s="390"/>
      <c r="E36" s="461"/>
      <c r="F36" s="384"/>
      <c r="G36" s="397"/>
      <c r="H36" s="368"/>
      <c r="I36" s="370"/>
    </row>
    <row r="37" spans="1:9" ht="15.6" customHeight="1">
      <c r="A37" s="398"/>
      <c r="B37" s="378"/>
      <c r="C37" s="381"/>
      <c r="D37" s="392"/>
      <c r="E37" s="462">
        <f>C37*D37</f>
        <v>0</v>
      </c>
      <c r="F37" s="385"/>
      <c r="G37" s="399"/>
      <c r="H37" s="368"/>
      <c r="I37" s="370"/>
    </row>
    <row r="38" spans="1:9" ht="15.6" customHeight="1">
      <c r="A38" s="396" t="s">
        <v>250</v>
      </c>
      <c r="B38" s="377"/>
      <c r="C38" s="380"/>
      <c r="D38" s="393"/>
      <c r="E38" s="461"/>
      <c r="F38" s="384"/>
      <c r="G38" s="397"/>
      <c r="H38" s="368"/>
      <c r="I38" s="370"/>
    </row>
    <row r="39" spans="1:9" ht="15.6" customHeight="1">
      <c r="A39" s="398"/>
      <c r="B39" s="378"/>
      <c r="C39" s="381"/>
      <c r="D39" s="411"/>
      <c r="E39" s="463">
        <f>C39*D39</f>
        <v>0</v>
      </c>
      <c r="F39" s="386"/>
      <c r="G39" s="400"/>
      <c r="H39" s="368"/>
      <c r="I39" s="370"/>
    </row>
    <row r="40" spans="1:9" ht="15.6" customHeight="1">
      <c r="A40" s="410" t="s">
        <v>251</v>
      </c>
      <c r="B40" s="372" t="s">
        <v>260</v>
      </c>
      <c r="C40" s="382">
        <v>1112</v>
      </c>
      <c r="D40" s="412">
        <v>90</v>
      </c>
      <c r="E40" s="464">
        <f>C40*D40</f>
        <v>100080</v>
      </c>
      <c r="F40" s="386"/>
      <c r="G40" s="400"/>
      <c r="H40" s="368"/>
      <c r="I40" s="370"/>
    </row>
    <row r="41" spans="1:9" ht="15.6" customHeight="1">
      <c r="A41" s="398"/>
      <c r="B41" s="378"/>
      <c r="C41" s="381"/>
      <c r="D41" s="411"/>
      <c r="E41" s="463">
        <f>C41*D41</f>
        <v>0</v>
      </c>
      <c r="F41" s="385"/>
      <c r="G41" s="399"/>
      <c r="H41" s="368"/>
      <c r="I41" s="370"/>
    </row>
    <row r="42" spans="1:9" ht="15.6" customHeight="1">
      <c r="A42" s="396" t="s">
        <v>252</v>
      </c>
      <c r="B42" s="377"/>
      <c r="C42" s="380"/>
      <c r="D42" s="413"/>
      <c r="E42" s="464"/>
      <c r="F42" s="384"/>
      <c r="G42" s="397"/>
      <c r="H42" s="368"/>
      <c r="I42" s="370"/>
    </row>
    <row r="43" spans="1:9" ht="15.6" customHeight="1">
      <c r="A43" s="398"/>
      <c r="B43" s="378"/>
      <c r="C43" s="381"/>
      <c r="D43" s="411"/>
      <c r="E43" s="463">
        <f>C43*D43</f>
        <v>0</v>
      </c>
      <c r="F43" s="385"/>
      <c r="G43" s="399"/>
      <c r="H43" s="368"/>
      <c r="I43" s="370"/>
    </row>
    <row r="44" spans="1:9" ht="15.6" customHeight="1">
      <c r="A44" s="396" t="s">
        <v>253</v>
      </c>
      <c r="B44" s="377" t="s">
        <v>93</v>
      </c>
      <c r="C44" s="380">
        <v>1</v>
      </c>
      <c r="D44" s="413">
        <v>48000</v>
      </c>
      <c r="E44" s="464">
        <f>C44*D44</f>
        <v>48000</v>
      </c>
      <c r="F44" s="384"/>
      <c r="G44" s="397"/>
      <c r="H44" s="368"/>
      <c r="I44" s="370"/>
    </row>
    <row r="45" spans="1:9" ht="15.6" customHeight="1">
      <c r="A45" s="398"/>
      <c r="B45" s="378"/>
      <c r="C45" s="381"/>
      <c r="D45" s="411"/>
      <c r="E45" s="463">
        <f t="shared" ref="E45:E52" si="0">C45*D45</f>
        <v>0</v>
      </c>
      <c r="F45" s="385"/>
      <c r="G45" s="399"/>
      <c r="H45" s="368"/>
      <c r="I45" s="370"/>
    </row>
    <row r="46" spans="1:9" ht="15.6" customHeight="1">
      <c r="A46" s="396" t="s">
        <v>254</v>
      </c>
      <c r="B46" s="377"/>
      <c r="C46" s="380"/>
      <c r="D46" s="413"/>
      <c r="E46" s="464">
        <f t="shared" si="0"/>
        <v>0</v>
      </c>
      <c r="F46" s="384"/>
      <c r="G46" s="397"/>
      <c r="H46" s="368"/>
      <c r="I46" s="370"/>
    </row>
    <row r="47" spans="1:9" ht="15.6" customHeight="1">
      <c r="A47" s="398"/>
      <c r="B47" s="378"/>
      <c r="C47" s="381"/>
      <c r="D47" s="411"/>
      <c r="E47" s="463">
        <f t="shared" si="0"/>
        <v>0</v>
      </c>
      <c r="F47" s="385"/>
      <c r="G47" s="399"/>
      <c r="H47" s="368"/>
      <c r="I47" s="370"/>
    </row>
    <row r="48" spans="1:9" ht="15.6" customHeight="1">
      <c r="A48" s="396" t="s">
        <v>255</v>
      </c>
      <c r="B48" s="377" t="s">
        <v>93</v>
      </c>
      <c r="C48" s="380">
        <v>1</v>
      </c>
      <c r="D48" s="413">
        <v>36000</v>
      </c>
      <c r="E48" s="464">
        <f t="shared" si="0"/>
        <v>36000</v>
      </c>
      <c r="F48" s="384"/>
      <c r="G48" s="397"/>
      <c r="H48" s="368"/>
      <c r="I48" s="370"/>
    </row>
    <row r="49" spans="1:9" ht="15.6" customHeight="1">
      <c r="A49" s="398"/>
      <c r="B49" s="378"/>
      <c r="C49" s="381"/>
      <c r="D49" s="411"/>
      <c r="E49" s="463">
        <f t="shared" si="0"/>
        <v>0</v>
      </c>
      <c r="F49" s="385"/>
      <c r="G49" s="399"/>
      <c r="H49" s="368"/>
      <c r="I49" s="370"/>
    </row>
    <row r="50" spans="1:9" ht="15.6" customHeight="1">
      <c r="A50" s="396" t="s">
        <v>256</v>
      </c>
      <c r="B50" s="377"/>
      <c r="C50" s="380"/>
      <c r="D50" s="413"/>
      <c r="E50" s="464">
        <f t="shared" si="0"/>
        <v>0</v>
      </c>
      <c r="F50" s="384"/>
      <c r="G50" s="397"/>
      <c r="H50" s="368"/>
      <c r="I50" s="370"/>
    </row>
    <row r="51" spans="1:9" ht="15.6" customHeight="1">
      <c r="A51" s="398"/>
      <c r="B51" s="378"/>
      <c r="C51" s="381"/>
      <c r="D51" s="411"/>
      <c r="E51" s="463">
        <f t="shared" si="0"/>
        <v>0</v>
      </c>
      <c r="F51" s="385"/>
      <c r="G51" s="399"/>
      <c r="H51" s="368"/>
      <c r="I51" s="370"/>
    </row>
    <row r="52" spans="1:9" ht="15.6" customHeight="1">
      <c r="A52" s="396" t="s">
        <v>257</v>
      </c>
      <c r="B52" s="377" t="s">
        <v>261</v>
      </c>
      <c r="C52" s="380">
        <v>0.5</v>
      </c>
      <c r="D52" s="413">
        <v>160000</v>
      </c>
      <c r="E52" s="464">
        <f t="shared" si="0"/>
        <v>80000</v>
      </c>
      <c r="F52" s="384"/>
      <c r="G52" s="397"/>
      <c r="H52" s="368"/>
      <c r="I52" s="370"/>
    </row>
    <row r="53" spans="1:9" ht="15.6" customHeight="1">
      <c r="A53" s="398"/>
      <c r="B53" s="378"/>
      <c r="C53" s="381"/>
      <c r="D53" s="411"/>
      <c r="E53" s="463">
        <f>C53*D53</f>
        <v>0</v>
      </c>
      <c r="F53" s="385"/>
      <c r="G53" s="399"/>
      <c r="H53" s="368"/>
      <c r="I53" s="370"/>
    </row>
    <row r="54" spans="1:9" ht="15.6" customHeight="1">
      <c r="A54" s="396"/>
      <c r="B54" s="377"/>
      <c r="C54" s="380"/>
      <c r="D54" s="413"/>
      <c r="E54" s="464"/>
      <c r="F54" s="384"/>
      <c r="G54" s="397"/>
      <c r="H54" s="368"/>
      <c r="I54" s="370"/>
    </row>
    <row r="55" spans="1:9" ht="15.6" customHeight="1">
      <c r="A55" s="398"/>
      <c r="B55" s="378"/>
      <c r="C55" s="381"/>
      <c r="D55" s="411"/>
      <c r="E55" s="463">
        <f>C55*D55</f>
        <v>0</v>
      </c>
      <c r="F55" s="385"/>
      <c r="G55" s="399"/>
      <c r="H55" s="368"/>
      <c r="I55" s="370"/>
    </row>
    <row r="56" spans="1:9" ht="15.6" customHeight="1">
      <c r="A56" s="396" t="s">
        <v>258</v>
      </c>
      <c r="B56" s="377"/>
      <c r="C56" s="380"/>
      <c r="D56" s="413"/>
      <c r="E56" s="464"/>
      <c r="F56" s="384"/>
      <c r="G56" s="397"/>
      <c r="H56" s="368"/>
      <c r="I56" s="370"/>
    </row>
    <row r="57" spans="1:9" ht="15.6" customHeight="1">
      <c r="A57" s="398"/>
      <c r="B57" s="378"/>
      <c r="C57" s="381"/>
      <c r="D57" s="411"/>
      <c r="E57" s="463">
        <f>C57*D57</f>
        <v>0</v>
      </c>
      <c r="F57" s="385"/>
      <c r="G57" s="399"/>
      <c r="H57" s="368"/>
      <c r="I57" s="370"/>
    </row>
    <row r="58" spans="1:9" ht="15.6" customHeight="1">
      <c r="A58" s="396" t="s">
        <v>259</v>
      </c>
      <c r="B58" s="377"/>
      <c r="C58" s="380"/>
      <c r="D58" s="413"/>
      <c r="E58" s="464"/>
      <c r="F58" s="384"/>
      <c r="G58" s="397"/>
      <c r="H58" s="368"/>
      <c r="I58" s="370"/>
    </row>
    <row r="59" spans="1:9" ht="15.6" customHeight="1">
      <c r="A59" s="398"/>
      <c r="B59" s="378"/>
      <c r="C59" s="381"/>
      <c r="D59" s="411"/>
      <c r="E59" s="463">
        <f>C59*D59</f>
        <v>0</v>
      </c>
      <c r="F59" s="385"/>
      <c r="G59" s="399"/>
      <c r="H59" s="368"/>
      <c r="I59" s="370"/>
    </row>
    <row r="60" spans="1:9" ht="15.6" customHeight="1">
      <c r="A60" s="396" t="s">
        <v>267</v>
      </c>
      <c r="B60" s="377"/>
      <c r="C60" s="380"/>
      <c r="D60" s="413"/>
      <c r="E60" s="464">
        <v>-80</v>
      </c>
      <c r="F60" s="384"/>
      <c r="G60" s="397"/>
      <c r="H60" s="373"/>
      <c r="I60" s="370"/>
    </row>
    <row r="61" spans="1:9" ht="15.6" customHeight="1">
      <c r="A61" s="398"/>
      <c r="B61" s="378"/>
      <c r="C61" s="381"/>
      <c r="D61" s="411"/>
      <c r="E61" s="463"/>
      <c r="F61" s="385"/>
      <c r="G61" s="399"/>
      <c r="H61" s="369"/>
      <c r="I61" s="369"/>
    </row>
    <row r="62" spans="1:9" ht="15.6" customHeight="1">
      <c r="A62" s="396" t="s">
        <v>273</v>
      </c>
      <c r="B62" s="377"/>
      <c r="C62" s="380"/>
      <c r="D62" s="413"/>
      <c r="E62" s="464">
        <f>SUM(E39:E61)</f>
        <v>264000</v>
      </c>
      <c r="F62" s="384"/>
      <c r="G62" s="397"/>
      <c r="H62" s="368"/>
      <c r="I62" s="370"/>
    </row>
    <row r="63" spans="1:9" ht="15.6" customHeight="1">
      <c r="A63" s="394"/>
      <c r="B63" s="374"/>
      <c r="C63" s="379"/>
      <c r="D63" s="389"/>
      <c r="E63" s="460"/>
      <c r="F63" s="383"/>
      <c r="G63" s="395"/>
      <c r="H63" s="368"/>
      <c r="I63" s="370"/>
    </row>
    <row r="64" spans="1:9" ht="15.6" customHeight="1">
      <c r="A64" s="396" t="s">
        <v>262</v>
      </c>
      <c r="B64" s="377"/>
      <c r="C64" s="380"/>
      <c r="D64" s="390"/>
      <c r="E64" s="461"/>
      <c r="F64" s="384"/>
      <c r="G64" s="397"/>
      <c r="H64" s="368"/>
      <c r="I64" s="370"/>
    </row>
    <row r="65" spans="1:9" ht="15.6" customHeight="1">
      <c r="A65" s="398"/>
      <c r="B65" s="378"/>
      <c r="C65" s="381"/>
      <c r="D65" s="391"/>
      <c r="E65" s="462">
        <f>C65*D65</f>
        <v>0</v>
      </c>
      <c r="F65" s="385"/>
      <c r="G65" s="399"/>
      <c r="H65" s="368"/>
      <c r="I65" s="370"/>
    </row>
    <row r="66" spans="1:9" ht="15.6" customHeight="1">
      <c r="A66" s="396" t="s">
        <v>263</v>
      </c>
      <c r="B66" s="377"/>
      <c r="C66" s="380"/>
      <c r="D66" s="390"/>
      <c r="E66" s="461"/>
      <c r="F66" s="384"/>
      <c r="G66" s="397"/>
      <c r="H66" s="368"/>
      <c r="I66" s="370"/>
    </row>
    <row r="67" spans="1:9" ht="15.6" customHeight="1">
      <c r="A67" s="398"/>
      <c r="B67" s="378"/>
      <c r="C67" s="381"/>
      <c r="D67" s="411"/>
      <c r="E67" s="463">
        <f>C67*D67</f>
        <v>0</v>
      </c>
      <c r="F67" s="385"/>
      <c r="G67" s="399"/>
      <c r="H67" s="368"/>
      <c r="I67" s="370"/>
    </row>
    <row r="68" spans="1:9" ht="15.6" customHeight="1">
      <c r="A68" s="396" t="s">
        <v>264</v>
      </c>
      <c r="B68" s="377" t="s">
        <v>260</v>
      </c>
      <c r="C68" s="380">
        <v>1112</v>
      </c>
      <c r="D68" s="413">
        <v>220</v>
      </c>
      <c r="E68" s="464">
        <f>C68*D68</f>
        <v>244640</v>
      </c>
      <c r="F68" s="384"/>
      <c r="G68" s="397"/>
      <c r="H68" s="368"/>
      <c r="I68" s="370"/>
    </row>
    <row r="69" spans="1:9" ht="15.6" customHeight="1">
      <c r="A69" s="398"/>
      <c r="B69" s="378"/>
      <c r="C69" s="381"/>
      <c r="D69" s="411"/>
      <c r="E69" s="466">
        <f t="shared" ref="E69:E72" si="1">C69*D69</f>
        <v>0</v>
      </c>
      <c r="F69" s="386"/>
      <c r="G69" s="400"/>
      <c r="H69" s="368"/>
      <c r="I69" s="370"/>
    </row>
    <row r="70" spans="1:9" ht="15.6" customHeight="1">
      <c r="A70" s="410" t="s">
        <v>265</v>
      </c>
      <c r="B70" s="377" t="s">
        <v>260</v>
      </c>
      <c r="C70" s="382">
        <v>1112</v>
      </c>
      <c r="D70" s="412">
        <v>660</v>
      </c>
      <c r="E70" s="464">
        <f t="shared" si="1"/>
        <v>733920</v>
      </c>
      <c r="F70" s="386"/>
      <c r="G70" s="400"/>
      <c r="H70" s="368"/>
      <c r="I70" s="370"/>
    </row>
    <row r="71" spans="1:9" ht="15.6" customHeight="1">
      <c r="A71" s="398"/>
      <c r="B71" s="378"/>
      <c r="C71" s="381"/>
      <c r="D71" s="411"/>
      <c r="E71" s="466">
        <f t="shared" si="1"/>
        <v>0</v>
      </c>
      <c r="F71" s="385"/>
      <c r="G71" s="399"/>
      <c r="H71" s="368"/>
      <c r="I71" s="370"/>
    </row>
    <row r="72" spans="1:9" ht="15.6" customHeight="1">
      <c r="A72" s="396" t="s">
        <v>266</v>
      </c>
      <c r="B72" s="377" t="s">
        <v>260</v>
      </c>
      <c r="C72" s="382">
        <v>1112</v>
      </c>
      <c r="D72" s="413">
        <v>3200</v>
      </c>
      <c r="E72" s="464">
        <f t="shared" si="1"/>
        <v>3558400</v>
      </c>
      <c r="F72" s="384"/>
      <c r="G72" s="397"/>
      <c r="H72" s="368"/>
      <c r="I72" s="370"/>
    </row>
    <row r="73" spans="1:9" ht="15.6" customHeight="1">
      <c r="A73" s="398"/>
      <c r="B73" s="378"/>
      <c r="C73" s="381"/>
      <c r="D73" s="411"/>
      <c r="E73" s="463">
        <f>C73*D73</f>
        <v>0</v>
      </c>
      <c r="F73" s="385"/>
      <c r="G73" s="399"/>
      <c r="H73" s="368"/>
      <c r="I73" s="370"/>
    </row>
    <row r="74" spans="1:9" ht="15.6" customHeight="1">
      <c r="A74" s="396"/>
      <c r="B74" s="377"/>
      <c r="C74" s="380"/>
      <c r="D74" s="413"/>
      <c r="E74" s="464"/>
      <c r="F74" s="384"/>
      <c r="G74" s="397"/>
      <c r="H74" s="368"/>
      <c r="I74" s="370"/>
    </row>
    <row r="75" spans="1:9" ht="15.6" customHeight="1">
      <c r="A75" s="398"/>
      <c r="B75" s="378"/>
      <c r="C75" s="381"/>
      <c r="D75" s="411"/>
      <c r="E75" s="463"/>
      <c r="F75" s="385"/>
      <c r="G75" s="399"/>
      <c r="H75" s="368"/>
      <c r="I75" s="370"/>
    </row>
    <row r="76" spans="1:9" ht="15.6" customHeight="1">
      <c r="A76" s="396"/>
      <c r="B76" s="377"/>
      <c r="C76" s="380"/>
      <c r="D76" s="413"/>
      <c r="E76" s="464"/>
      <c r="F76" s="384"/>
      <c r="G76" s="397"/>
      <c r="H76" s="368"/>
      <c r="I76" s="370"/>
    </row>
    <row r="77" spans="1:9" ht="15.6" customHeight="1">
      <c r="A77" s="398"/>
      <c r="B77" s="378"/>
      <c r="C77" s="381"/>
      <c r="D77" s="411"/>
      <c r="E77" s="463">
        <f>C77*D77</f>
        <v>0</v>
      </c>
      <c r="F77" s="385"/>
      <c r="G77" s="399"/>
      <c r="H77" s="368"/>
      <c r="I77" s="370"/>
    </row>
    <row r="78" spans="1:9" ht="15.6" customHeight="1">
      <c r="A78" s="396"/>
      <c r="B78" s="377"/>
      <c r="C78" s="380"/>
      <c r="D78" s="413"/>
      <c r="E78" s="464"/>
      <c r="F78" s="384"/>
      <c r="G78" s="397"/>
      <c r="H78" s="368"/>
      <c r="I78" s="370"/>
    </row>
    <row r="79" spans="1:9" ht="15.6" customHeight="1">
      <c r="A79" s="398"/>
      <c r="B79" s="378"/>
      <c r="C79" s="381"/>
      <c r="D79" s="411"/>
      <c r="E79" s="463">
        <f>C79*D79</f>
        <v>0</v>
      </c>
      <c r="F79" s="385"/>
      <c r="G79" s="399"/>
      <c r="H79" s="368"/>
      <c r="I79" s="370"/>
    </row>
    <row r="80" spans="1:9" ht="15.6" customHeight="1">
      <c r="A80" s="396"/>
      <c r="B80" s="377"/>
      <c r="C80" s="380"/>
      <c r="D80" s="413"/>
      <c r="E80" s="464"/>
      <c r="F80" s="384"/>
      <c r="G80" s="397"/>
      <c r="H80" s="368"/>
      <c r="I80" s="370"/>
    </row>
    <row r="81" spans="1:9" ht="15.6" customHeight="1">
      <c r="A81" s="398"/>
      <c r="B81" s="378"/>
      <c r="C81" s="381"/>
      <c r="D81" s="411"/>
      <c r="E81" s="463">
        <f>C81*D81</f>
        <v>0</v>
      </c>
      <c r="F81" s="385"/>
      <c r="G81" s="399"/>
      <c r="H81" s="368"/>
      <c r="I81" s="370"/>
    </row>
    <row r="82" spans="1:9" ht="15.6" customHeight="1">
      <c r="A82" s="396"/>
      <c r="B82" s="377"/>
      <c r="C82" s="380"/>
      <c r="D82" s="413"/>
      <c r="E82" s="464"/>
      <c r="F82" s="384"/>
      <c r="G82" s="397"/>
      <c r="H82" s="368"/>
      <c r="I82" s="370"/>
    </row>
    <row r="83" spans="1:9" ht="15.6" customHeight="1">
      <c r="A83" s="398"/>
      <c r="B83" s="378"/>
      <c r="C83" s="381"/>
      <c r="D83" s="411"/>
      <c r="E83" s="463">
        <f>C83*D83</f>
        <v>0</v>
      </c>
      <c r="F83" s="385"/>
      <c r="G83" s="399"/>
      <c r="H83" s="368"/>
      <c r="I83" s="370"/>
    </row>
    <row r="84" spans="1:9" ht="15.6" customHeight="1">
      <c r="A84" s="396"/>
      <c r="B84" s="377"/>
      <c r="C84" s="380"/>
      <c r="D84" s="413"/>
      <c r="E84" s="464"/>
      <c r="F84" s="384"/>
      <c r="G84" s="397"/>
      <c r="H84" s="368"/>
      <c r="I84" s="370"/>
    </row>
    <row r="85" spans="1:9" ht="15.6" customHeight="1">
      <c r="A85" s="398"/>
      <c r="B85" s="378"/>
      <c r="C85" s="381"/>
      <c r="D85" s="411"/>
      <c r="E85" s="463">
        <f>C85*D85</f>
        <v>0</v>
      </c>
      <c r="F85" s="385"/>
      <c r="G85" s="399"/>
      <c r="H85" s="368"/>
      <c r="I85" s="370"/>
    </row>
    <row r="86" spans="1:9" ht="15.6" customHeight="1">
      <c r="A86" s="396"/>
      <c r="B86" s="377"/>
      <c r="C86" s="380"/>
      <c r="D86" s="413"/>
      <c r="E86" s="464"/>
      <c r="F86" s="384"/>
      <c r="G86" s="397"/>
      <c r="H86" s="368"/>
      <c r="I86" s="370"/>
    </row>
    <row r="87" spans="1:9" ht="15.6" customHeight="1">
      <c r="A87" s="398"/>
      <c r="B87" s="378"/>
      <c r="C87" s="381"/>
      <c r="D87" s="411"/>
      <c r="E87" s="463">
        <f>C87*D87</f>
        <v>0</v>
      </c>
      <c r="F87" s="385"/>
      <c r="G87" s="399"/>
      <c r="H87" s="368"/>
      <c r="I87" s="370"/>
    </row>
    <row r="88" spans="1:9" ht="15.6" customHeight="1">
      <c r="A88" s="396"/>
      <c r="B88" s="377"/>
      <c r="C88" s="380"/>
      <c r="D88" s="413"/>
      <c r="E88" s="464"/>
      <c r="F88" s="384"/>
      <c r="G88" s="397"/>
      <c r="H88" s="368"/>
      <c r="I88" s="370"/>
    </row>
    <row r="89" spans="1:9" ht="15.6" customHeight="1">
      <c r="A89" s="398"/>
      <c r="B89" s="378"/>
      <c r="C89" s="381"/>
      <c r="D89" s="411"/>
      <c r="E89" s="463">
        <f>C89*D89</f>
        <v>0</v>
      </c>
      <c r="F89" s="385"/>
      <c r="G89" s="399"/>
      <c r="H89" s="368"/>
      <c r="I89" s="370"/>
    </row>
    <row r="90" spans="1:9" ht="15.6" customHeight="1">
      <c r="A90" s="396" t="s">
        <v>267</v>
      </c>
      <c r="B90" s="377"/>
      <c r="C90" s="380"/>
      <c r="D90" s="413"/>
      <c r="E90" s="464">
        <v>-960</v>
      </c>
      <c r="F90" s="384"/>
      <c r="G90" s="397"/>
      <c r="H90" s="373"/>
      <c r="I90" s="370"/>
    </row>
    <row r="91" spans="1:9" ht="15.6" customHeight="1">
      <c r="A91" s="398"/>
      <c r="B91" s="378"/>
      <c r="C91" s="381"/>
      <c r="D91" s="411"/>
      <c r="E91" s="463">
        <f>C91*D91</f>
        <v>0</v>
      </c>
      <c r="F91" s="385"/>
      <c r="G91" s="399"/>
      <c r="H91" s="369"/>
      <c r="I91" s="369"/>
    </row>
    <row r="92" spans="1:9" ht="15.6" customHeight="1">
      <c r="A92" s="402" t="s">
        <v>272</v>
      </c>
      <c r="B92" s="403"/>
      <c r="C92" s="404"/>
      <c r="D92" s="414"/>
      <c r="E92" s="465">
        <f>SUM(E67:E91)</f>
        <v>4536000</v>
      </c>
      <c r="F92" s="405"/>
      <c r="G92" s="406"/>
      <c r="H92" s="368"/>
      <c r="I92" s="370"/>
    </row>
    <row r="93" spans="1:9" ht="15.6" customHeight="1">
      <c r="A93" s="371"/>
      <c r="B93" s="371"/>
      <c r="C93" s="371"/>
      <c r="D93" s="371"/>
      <c r="E93" s="371"/>
      <c r="F93" s="371"/>
      <c r="G93" s="371"/>
      <c r="H93" s="371"/>
      <c r="I93" s="371"/>
    </row>
    <row r="94" spans="1:9" ht="15.6" customHeight="1">
      <c r="A94" s="371"/>
      <c r="B94" s="371"/>
      <c r="C94" s="371"/>
      <c r="D94" s="371"/>
      <c r="E94" s="371"/>
      <c r="F94" s="371"/>
      <c r="G94" s="371"/>
      <c r="H94" s="371"/>
      <c r="I94" s="371"/>
    </row>
    <row r="95" spans="1:9" ht="15.6" customHeight="1">
      <c r="A95" s="371"/>
      <c r="B95" s="371"/>
      <c r="C95" s="371"/>
      <c r="D95" s="371"/>
      <c r="E95" s="371"/>
      <c r="F95" s="371"/>
      <c r="G95" s="371"/>
      <c r="H95" s="371"/>
      <c r="I95" s="371"/>
    </row>
    <row r="96" spans="1:9" ht="15.6" customHeight="1">
      <c r="A96" s="371"/>
      <c r="B96" s="371"/>
      <c r="C96" s="371"/>
      <c r="D96" s="371"/>
      <c r="E96" s="371"/>
      <c r="F96" s="371"/>
      <c r="G96" s="371"/>
      <c r="H96" s="371"/>
      <c r="I96" s="371"/>
    </row>
    <row r="97" spans="1:9" ht="15.6" customHeight="1">
      <c r="A97" s="371"/>
      <c r="B97" s="371"/>
      <c r="C97" s="371"/>
      <c r="D97" s="371"/>
      <c r="E97" s="371"/>
      <c r="F97" s="371"/>
      <c r="G97" s="371"/>
      <c r="H97" s="371"/>
      <c r="I97" s="371"/>
    </row>
    <row r="98" spans="1:9" ht="15.6" customHeight="1">
      <c r="A98" s="371"/>
      <c r="B98" s="371"/>
      <c r="C98" s="371"/>
      <c r="D98" s="371"/>
      <c r="E98" s="371"/>
      <c r="F98" s="371"/>
      <c r="G98" s="371"/>
      <c r="H98" s="371"/>
      <c r="I98" s="371"/>
    </row>
    <row r="99" spans="1:9" ht="15.6" customHeight="1">
      <c r="A99" s="371"/>
      <c r="B99" s="371"/>
      <c r="C99" s="371"/>
      <c r="D99" s="371"/>
      <c r="E99" s="371"/>
      <c r="F99" s="371"/>
      <c r="G99" s="371"/>
      <c r="H99" s="371"/>
      <c r="I99" s="371"/>
    </row>
    <row r="100" spans="1:9" ht="15.6" customHeight="1">
      <c r="A100" s="371"/>
      <c r="B100" s="371"/>
      <c r="C100" s="371"/>
      <c r="D100" s="371"/>
      <c r="E100" s="371"/>
      <c r="F100" s="371"/>
      <c r="G100" s="371"/>
      <c r="H100" s="371"/>
      <c r="I100" s="371"/>
    </row>
    <row r="101" spans="1:9" ht="15.6" customHeight="1">
      <c r="A101" s="371"/>
      <c r="B101" s="371"/>
      <c r="C101" s="371"/>
      <c r="D101" s="371"/>
      <c r="E101" s="371"/>
      <c r="F101" s="371"/>
      <c r="G101" s="371"/>
      <c r="H101" s="371"/>
      <c r="I101" s="371"/>
    </row>
    <row r="102" spans="1:9" ht="15.6" customHeight="1">
      <c r="A102" s="371"/>
      <c r="B102" s="371"/>
      <c r="C102" s="371"/>
      <c r="D102" s="371"/>
      <c r="E102" s="371"/>
      <c r="F102" s="371"/>
      <c r="G102" s="371"/>
      <c r="H102" s="371"/>
      <c r="I102" s="371"/>
    </row>
    <row r="103" spans="1:9" ht="15.6" customHeight="1">
      <c r="A103" s="371"/>
      <c r="B103" s="371"/>
      <c r="C103" s="371"/>
      <c r="D103" s="371"/>
      <c r="E103" s="371"/>
      <c r="F103" s="371"/>
      <c r="G103" s="371"/>
      <c r="H103" s="371"/>
      <c r="I103" s="371"/>
    </row>
    <row r="104" spans="1:9" ht="15.6" customHeight="1">
      <c r="A104" s="371"/>
      <c r="B104" s="371"/>
      <c r="C104" s="371"/>
      <c r="D104" s="371"/>
      <c r="E104" s="371"/>
      <c r="F104" s="371"/>
      <c r="G104" s="371"/>
      <c r="H104" s="371"/>
      <c r="I104" s="371"/>
    </row>
    <row r="105" spans="1:9" ht="15.6" customHeight="1">
      <c r="A105" s="371"/>
      <c r="B105" s="371"/>
      <c r="C105" s="371"/>
      <c r="D105" s="371"/>
      <c r="E105" s="371"/>
      <c r="F105" s="371"/>
      <c r="G105" s="371"/>
      <c r="H105" s="371"/>
      <c r="I105" s="371"/>
    </row>
    <row r="106" spans="1:9" ht="15.6" customHeight="1">
      <c r="A106" s="371"/>
      <c r="B106" s="371"/>
      <c r="C106" s="371"/>
      <c r="D106" s="371"/>
      <c r="E106" s="371"/>
      <c r="F106" s="371"/>
      <c r="G106" s="371"/>
      <c r="H106" s="371"/>
      <c r="I106" s="371"/>
    </row>
    <row r="107" spans="1:9" ht="15.6" customHeight="1">
      <c r="A107" s="371"/>
      <c r="B107" s="371"/>
      <c r="C107" s="371"/>
      <c r="D107" s="371"/>
      <c r="E107" s="371"/>
      <c r="F107" s="371"/>
      <c r="G107" s="371"/>
      <c r="H107" s="371"/>
      <c r="I107" s="371"/>
    </row>
    <row r="108" spans="1:9" ht="15.6" customHeight="1">
      <c r="A108" s="371"/>
      <c r="B108" s="371"/>
      <c r="C108" s="371"/>
      <c r="D108" s="371"/>
      <c r="E108" s="371"/>
      <c r="F108" s="371"/>
      <c r="G108" s="371"/>
      <c r="H108" s="371"/>
      <c r="I108" s="371"/>
    </row>
    <row r="109" spans="1:9" ht="15.6" customHeight="1">
      <c r="A109" s="371"/>
      <c r="B109" s="371"/>
      <c r="C109" s="371"/>
      <c r="D109" s="371"/>
      <c r="E109" s="371"/>
      <c r="F109" s="371"/>
      <c r="G109" s="371"/>
      <c r="H109" s="371"/>
      <c r="I109" s="371"/>
    </row>
    <row r="110" spans="1:9" ht="15.6" customHeight="1">
      <c r="A110" s="371"/>
      <c r="B110" s="371"/>
      <c r="C110" s="371"/>
      <c r="D110" s="371"/>
      <c r="E110" s="371"/>
      <c r="F110" s="371"/>
      <c r="G110" s="371"/>
      <c r="H110" s="371"/>
      <c r="I110" s="371"/>
    </row>
    <row r="111" spans="1:9" ht="15.6" customHeight="1">
      <c r="A111" s="371"/>
      <c r="B111" s="371"/>
      <c r="C111" s="371"/>
      <c r="D111" s="371"/>
      <c r="E111" s="371"/>
      <c r="F111" s="371"/>
      <c r="G111" s="371"/>
      <c r="H111" s="371"/>
      <c r="I111" s="371"/>
    </row>
    <row r="112" spans="1:9" ht="15.6" customHeight="1">
      <c r="A112" s="371"/>
      <c r="B112" s="371"/>
      <c r="C112" s="371"/>
      <c r="D112" s="371"/>
      <c r="E112" s="371"/>
      <c r="F112" s="371"/>
      <c r="G112" s="371"/>
      <c r="H112" s="371"/>
      <c r="I112" s="371"/>
    </row>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sheetData>
  <mergeCells count="5">
    <mergeCell ref="A1:A2"/>
    <mergeCell ref="B1:B2"/>
    <mergeCell ref="C1:E1"/>
    <mergeCell ref="F1:F2"/>
    <mergeCell ref="G1:G2"/>
  </mergeCells>
  <phoneticPr fontId="3"/>
  <pageMargins left="0.62992125984251968" right="0" top="0.98425196850393704" bottom="0.62992125984251968" header="0.78740157480314965" footer="0.31496062992125984"/>
  <pageSetup paperSize="9" orientation="landscape" blackAndWhite="1" horizontalDpi="2400" verticalDpi="2400" r:id="rId1"/>
  <headerFooter alignWithMargins="0">
    <oddHeader xml:space="preserve">&amp;R&amp;"ＭＳ Ｐ明朝,標準"京成建設株式会社&amp;"ＭＳ Ｐゴシック,標準"
</oddHeader>
    <oddFooter xml:space="preserve">&amp;R&amp;"ＭＳ Ｐ明朝,標準"No &amp;P+2&amp;"ＭＳ Ｐゴシック,標準"
</oddFooter>
  </headerFooter>
  <rowBreaks count="2" manualBreakCount="2">
    <brk id="32" max="16383" man="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showOutlineSymbols="0" zoomScale="75" zoomScaleNormal="100" zoomScaleSheetLayoutView="50" workbookViewId="0">
      <selection activeCell="R12" sqref="R12"/>
    </sheetView>
  </sheetViews>
  <sheetFormatPr defaultColWidth="10.75" defaultRowHeight="17.25"/>
  <cols>
    <col min="1" max="1" width="12.625" style="51" customWidth="1"/>
    <col min="2" max="2" width="18.25" style="51" customWidth="1"/>
    <col min="3" max="3" width="5.125" style="51" customWidth="1"/>
    <col min="4" max="6" width="4.625" style="51" customWidth="1"/>
    <col min="7" max="8" width="3.625" style="51" customWidth="1"/>
    <col min="9" max="14" width="4.625" style="51" customWidth="1"/>
    <col min="15" max="16384" width="10.75" style="51"/>
  </cols>
  <sheetData>
    <row r="1" spans="1:256" ht="8.25" customHeight="1"/>
    <row r="2" spans="1:256">
      <c r="A2" s="52" t="s">
        <v>291</v>
      </c>
      <c r="B2" s="52"/>
      <c r="C2" s="52"/>
      <c r="D2" s="52"/>
      <c r="E2" s="52"/>
      <c r="F2" s="52"/>
      <c r="G2" s="52"/>
      <c r="H2" s="52"/>
      <c r="I2" s="52"/>
      <c r="J2" s="52"/>
      <c r="K2" s="52"/>
      <c r="L2" s="52"/>
      <c r="M2" s="52"/>
      <c r="N2" s="52"/>
      <c r="O2" s="52"/>
      <c r="P2" s="52"/>
    </row>
    <row r="3" spans="1:256" s="58" customFormat="1" ht="20.100000000000001" customHeight="1">
      <c r="A3" s="53"/>
      <c r="B3" s="54" t="str">
        <f>'決裁頭紙 '!C4</f>
        <v>○○○塗装工事</v>
      </c>
      <c r="C3" s="54"/>
      <c r="D3" s="54"/>
      <c r="E3" s="54"/>
      <c r="F3" s="54"/>
      <c r="G3" s="54"/>
      <c r="H3" s="54"/>
      <c r="I3" s="54"/>
      <c r="J3" s="54"/>
      <c r="K3" s="55"/>
      <c r="L3" s="56"/>
      <c r="M3" s="56"/>
      <c r="N3" s="57"/>
      <c r="O3" s="52"/>
      <c r="P3" s="52"/>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pans="1:256" s="58" customFormat="1" ht="8.25" customHeight="1">
      <c r="A4" s="59"/>
      <c r="B4" s="59"/>
      <c r="C4" s="59"/>
      <c r="D4" s="59"/>
      <c r="E4" s="59"/>
      <c r="F4" s="59"/>
      <c r="G4" s="59"/>
      <c r="H4" s="59"/>
      <c r="I4" s="59"/>
      <c r="J4" s="59"/>
      <c r="K4" s="59"/>
      <c r="L4" s="59"/>
      <c r="M4" s="59"/>
      <c r="N4" s="59"/>
      <c r="O4" s="52"/>
      <c r="P4" s="52"/>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pans="1:256" s="58" customFormat="1" ht="20.100000000000001" customHeight="1">
      <c r="A5" s="60" t="s">
        <v>98</v>
      </c>
      <c r="B5" s="61" t="s">
        <v>99</v>
      </c>
      <c r="C5" s="61" t="s">
        <v>54</v>
      </c>
      <c r="D5" s="871" t="s">
        <v>100</v>
      </c>
      <c r="E5" s="871"/>
      <c r="F5" s="871"/>
      <c r="G5" s="872" t="s">
        <v>101</v>
      </c>
      <c r="H5" s="873"/>
      <c r="I5" s="872" t="s">
        <v>102</v>
      </c>
      <c r="J5" s="871"/>
      <c r="K5" s="873"/>
      <c r="L5" s="874" t="s">
        <v>103</v>
      </c>
      <c r="M5" s="875"/>
      <c r="N5" s="876"/>
      <c r="O5" s="52"/>
      <c r="P5" s="52"/>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pans="1:256" s="58" customFormat="1" ht="20.100000000000001" customHeight="1">
      <c r="A6" s="62"/>
      <c r="B6" s="63"/>
      <c r="C6" s="63"/>
      <c r="D6" s="64"/>
      <c r="E6" s="65"/>
      <c r="F6" s="66"/>
      <c r="G6" s="67"/>
      <c r="H6" s="68"/>
      <c r="I6" s="69"/>
      <c r="J6" s="65"/>
      <c r="K6" s="70"/>
      <c r="L6" s="71"/>
      <c r="M6" s="66"/>
      <c r="N6" s="70"/>
      <c r="O6" s="52"/>
      <c r="P6" s="52"/>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pans="1:256" s="58" customFormat="1" ht="20.100000000000001" customHeight="1">
      <c r="A7" s="72"/>
      <c r="B7" s="73"/>
      <c r="C7" s="73"/>
      <c r="D7" s="868"/>
      <c r="E7" s="869"/>
      <c r="F7" s="870"/>
      <c r="G7" s="877">
        <v>0.96</v>
      </c>
      <c r="H7" s="878"/>
      <c r="I7" s="868">
        <f>SUM(D7*0.96)</f>
        <v>0</v>
      </c>
      <c r="J7" s="869"/>
      <c r="K7" s="870"/>
      <c r="L7" s="868">
        <f>$I$7</f>
        <v>0</v>
      </c>
      <c r="M7" s="869"/>
      <c r="N7" s="870"/>
      <c r="O7" s="52"/>
      <c r="P7" s="52"/>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pans="1:256" s="58" customFormat="1" ht="20.100000000000001" customHeight="1">
      <c r="A8" s="82"/>
      <c r="B8" s="73"/>
      <c r="C8" s="73"/>
      <c r="D8" s="74"/>
      <c r="E8" s="75"/>
      <c r="F8" s="76"/>
      <c r="G8" s="77"/>
      <c r="H8" s="78"/>
      <c r="I8" s="79"/>
      <c r="J8" s="75"/>
      <c r="K8" s="80"/>
      <c r="L8" s="81"/>
      <c r="M8" s="76"/>
      <c r="N8" s="80"/>
      <c r="O8" s="52"/>
      <c r="P8" s="52"/>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pans="1:256" s="58" customFormat="1" ht="20.100000000000001" customHeight="1">
      <c r="A9" s="72"/>
      <c r="B9" s="73"/>
      <c r="C9" s="73"/>
      <c r="D9" s="868"/>
      <c r="E9" s="869"/>
      <c r="F9" s="870"/>
      <c r="G9" s="77"/>
      <c r="H9" s="78"/>
      <c r="I9" s="79"/>
      <c r="J9" s="75"/>
      <c r="K9" s="80"/>
      <c r="L9" s="81"/>
      <c r="M9" s="76"/>
      <c r="N9" s="80"/>
      <c r="O9" s="52"/>
      <c r="P9" s="52"/>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pans="1:256" s="58" customFormat="1" ht="20.100000000000001" customHeight="1">
      <c r="A10" s="83"/>
      <c r="B10" s="73"/>
      <c r="C10" s="73"/>
      <c r="D10" s="74"/>
      <c r="E10" s="75"/>
      <c r="F10" s="76"/>
      <c r="G10" s="77"/>
      <c r="H10" s="78"/>
      <c r="I10" s="79"/>
      <c r="J10" s="75"/>
      <c r="K10" s="80"/>
      <c r="L10" s="81"/>
      <c r="M10" s="76"/>
      <c r="N10" s="80"/>
      <c r="O10" s="52"/>
      <c r="P10" s="52"/>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row>
    <row r="11" spans="1:256" s="58" customFormat="1" ht="20.100000000000001" customHeight="1">
      <c r="A11" s="104"/>
      <c r="B11" s="73"/>
      <c r="C11" s="73"/>
      <c r="D11" s="868"/>
      <c r="E11" s="869"/>
      <c r="F11" s="870"/>
      <c r="G11" s="77"/>
      <c r="H11" s="78"/>
      <c r="I11" s="79"/>
      <c r="J11" s="75"/>
      <c r="K11" s="80"/>
      <c r="L11" s="81"/>
      <c r="M11" s="76"/>
      <c r="N11" s="80"/>
      <c r="O11" s="52"/>
      <c r="P11" s="52"/>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6" s="58" customFormat="1" ht="20.100000000000001" customHeight="1">
      <c r="A12" s="83"/>
      <c r="B12" s="73"/>
      <c r="C12" s="73"/>
      <c r="D12" s="74"/>
      <c r="E12" s="75"/>
      <c r="F12" s="76"/>
      <c r="G12" s="77"/>
      <c r="H12" s="78"/>
      <c r="I12" s="79"/>
      <c r="J12" s="75"/>
      <c r="K12" s="80"/>
      <c r="L12" s="81"/>
      <c r="M12" s="76"/>
      <c r="N12" s="80"/>
      <c r="O12" s="52"/>
      <c r="P12" s="52"/>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row>
    <row r="13" spans="1:256" s="58" customFormat="1" ht="20.100000000000001" customHeight="1">
      <c r="A13" s="82"/>
      <c r="B13" s="73"/>
      <c r="C13" s="73"/>
      <c r="D13" s="74"/>
      <c r="E13" s="75"/>
      <c r="F13" s="76"/>
      <c r="G13" s="77"/>
      <c r="H13" s="78"/>
      <c r="I13" s="79"/>
      <c r="J13" s="75"/>
      <c r="K13" s="80"/>
      <c r="L13" s="81"/>
      <c r="M13" s="76"/>
      <c r="N13" s="80"/>
      <c r="O13" s="52"/>
      <c r="P13" s="52"/>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row>
    <row r="14" spans="1:256" s="58" customFormat="1" ht="20.100000000000001" customHeight="1">
      <c r="A14" s="82"/>
      <c r="B14" s="73"/>
      <c r="C14" s="73"/>
      <c r="D14" s="74"/>
      <c r="E14" s="75"/>
      <c r="F14" s="76"/>
      <c r="G14" s="77"/>
      <c r="H14" s="78"/>
      <c r="I14" s="79"/>
      <c r="J14" s="75"/>
      <c r="K14" s="80"/>
      <c r="L14" s="81"/>
      <c r="M14" s="76"/>
      <c r="N14" s="80"/>
      <c r="O14" s="52"/>
      <c r="P14" s="52"/>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row>
    <row r="15" spans="1:256" s="58" customFormat="1" ht="20.100000000000001" customHeight="1">
      <c r="A15" s="84"/>
      <c r="B15" s="73"/>
      <c r="C15" s="73"/>
      <c r="D15" s="74"/>
      <c r="E15" s="75"/>
      <c r="F15" s="76"/>
      <c r="G15" s="77"/>
      <c r="H15" s="78"/>
      <c r="I15" s="79"/>
      <c r="J15" s="75"/>
      <c r="K15" s="80"/>
      <c r="L15" s="81"/>
      <c r="M15" s="76"/>
      <c r="N15" s="80"/>
      <c r="O15" s="52"/>
      <c r="P15" s="52"/>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row>
    <row r="16" spans="1:256" s="58" customFormat="1" ht="20.100000000000001" customHeight="1">
      <c r="A16" s="84"/>
      <c r="B16" s="73"/>
      <c r="C16" s="73"/>
      <c r="D16" s="74"/>
      <c r="E16" s="75"/>
      <c r="F16" s="76"/>
      <c r="G16" s="77"/>
      <c r="H16" s="78"/>
      <c r="I16" s="79"/>
      <c r="J16" s="75"/>
      <c r="K16" s="80"/>
      <c r="L16" s="81"/>
      <c r="M16" s="76"/>
      <c r="N16" s="80"/>
      <c r="O16" s="52"/>
      <c r="P16" s="52"/>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row>
    <row r="17" spans="1:256" s="58" customFormat="1" ht="20.100000000000001" customHeight="1">
      <c r="A17" s="82"/>
      <c r="B17" s="73"/>
      <c r="C17" s="73"/>
      <c r="D17" s="74"/>
      <c r="E17" s="75"/>
      <c r="F17" s="76"/>
      <c r="G17" s="77"/>
      <c r="H17" s="78"/>
      <c r="I17" s="79"/>
      <c r="J17" s="75"/>
      <c r="K17" s="80"/>
      <c r="L17" s="81"/>
      <c r="M17" s="76"/>
      <c r="N17" s="80"/>
      <c r="O17" s="52"/>
      <c r="P17" s="52"/>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row>
    <row r="18" spans="1:256" s="58" customFormat="1" ht="20.100000000000001" customHeight="1">
      <c r="A18" s="84"/>
      <c r="B18" s="73"/>
      <c r="C18" s="73"/>
      <c r="D18" s="74"/>
      <c r="E18" s="75"/>
      <c r="F18" s="76"/>
      <c r="G18" s="77"/>
      <c r="H18" s="78"/>
      <c r="I18" s="79"/>
      <c r="J18" s="75"/>
      <c r="K18" s="80"/>
      <c r="L18" s="81"/>
      <c r="M18" s="76"/>
      <c r="N18" s="80"/>
      <c r="O18" s="52"/>
      <c r="P18" s="52"/>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row>
    <row r="19" spans="1:256" s="58" customFormat="1" ht="20.100000000000001" customHeight="1">
      <c r="A19" s="84"/>
      <c r="B19" s="73"/>
      <c r="C19" s="73"/>
      <c r="D19" s="74"/>
      <c r="E19" s="75"/>
      <c r="F19" s="76"/>
      <c r="G19" s="77"/>
      <c r="H19" s="78"/>
      <c r="I19" s="79"/>
      <c r="J19" s="75"/>
      <c r="K19" s="80"/>
      <c r="L19" s="81"/>
      <c r="M19" s="76"/>
      <c r="N19" s="80"/>
      <c r="O19" s="52"/>
      <c r="P19" s="52"/>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row>
    <row r="20" spans="1:256" s="58" customFormat="1" ht="20.100000000000001" customHeight="1">
      <c r="A20" s="84"/>
      <c r="B20" s="73"/>
      <c r="C20" s="73"/>
      <c r="D20" s="74"/>
      <c r="E20" s="75"/>
      <c r="F20" s="76"/>
      <c r="G20" s="77"/>
      <c r="H20" s="78"/>
      <c r="I20" s="79"/>
      <c r="J20" s="75"/>
      <c r="K20" s="80"/>
      <c r="L20" s="81"/>
      <c r="M20" s="76"/>
      <c r="N20" s="80"/>
      <c r="O20" s="52"/>
      <c r="P20" s="52"/>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row>
    <row r="21" spans="1:256" s="58" customFormat="1" ht="20.100000000000001" customHeight="1">
      <c r="A21" s="82"/>
      <c r="B21" s="73"/>
      <c r="C21" s="73"/>
      <c r="D21" s="74"/>
      <c r="E21" s="75"/>
      <c r="F21" s="76"/>
      <c r="G21" s="77"/>
      <c r="H21" s="78"/>
      <c r="I21" s="79"/>
      <c r="J21" s="75"/>
      <c r="K21" s="80"/>
      <c r="L21" s="81"/>
      <c r="M21" s="76"/>
      <c r="N21" s="80"/>
      <c r="O21" s="52"/>
      <c r="P21" s="52"/>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row>
    <row r="22" spans="1:256" s="58" customFormat="1" ht="20.100000000000001" customHeight="1">
      <c r="A22" s="84"/>
      <c r="B22" s="73"/>
      <c r="C22" s="73"/>
      <c r="D22" s="74"/>
      <c r="E22" s="75"/>
      <c r="F22" s="76"/>
      <c r="G22" s="77"/>
      <c r="H22" s="78"/>
      <c r="I22" s="79"/>
      <c r="J22" s="75"/>
      <c r="K22" s="80"/>
      <c r="L22" s="81"/>
      <c r="M22" s="76"/>
      <c r="N22" s="80"/>
      <c r="O22" s="52"/>
      <c r="P22" s="52"/>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row>
    <row r="23" spans="1:256" s="58" customFormat="1" ht="20.100000000000001" customHeight="1">
      <c r="A23" s="82"/>
      <c r="B23" s="73"/>
      <c r="C23" s="73"/>
      <c r="D23" s="74"/>
      <c r="E23" s="75"/>
      <c r="F23" s="76"/>
      <c r="G23" s="77"/>
      <c r="H23" s="78"/>
      <c r="I23" s="79"/>
      <c r="J23" s="75"/>
      <c r="K23" s="80"/>
      <c r="L23" s="81"/>
      <c r="M23" s="76"/>
      <c r="N23" s="80"/>
      <c r="O23" s="52"/>
      <c r="P23" s="52"/>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row>
    <row r="24" spans="1:256" s="58" customFormat="1" ht="20.100000000000001" customHeight="1">
      <c r="A24" s="83"/>
      <c r="B24" s="73"/>
      <c r="C24" s="73"/>
      <c r="D24" s="74"/>
      <c r="E24" s="75"/>
      <c r="F24" s="76"/>
      <c r="G24" s="77"/>
      <c r="H24" s="78"/>
      <c r="I24" s="79"/>
      <c r="J24" s="75"/>
      <c r="K24" s="80"/>
      <c r="L24" s="81"/>
      <c r="M24" s="76"/>
      <c r="N24" s="80"/>
      <c r="O24" s="52"/>
      <c r="P24" s="52"/>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row>
    <row r="25" spans="1:256" s="58" customFormat="1" ht="20.100000000000001" customHeight="1">
      <c r="A25" s="83"/>
      <c r="B25" s="73"/>
      <c r="C25" s="73"/>
      <c r="D25" s="74"/>
      <c r="E25" s="75"/>
      <c r="F25" s="76"/>
      <c r="G25" s="77"/>
      <c r="H25" s="78"/>
      <c r="I25" s="79"/>
      <c r="J25" s="75"/>
      <c r="K25" s="80"/>
      <c r="L25" s="81"/>
      <c r="M25" s="76"/>
      <c r="N25" s="80"/>
      <c r="O25" s="52"/>
      <c r="P25" s="52"/>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row>
    <row r="26" spans="1:256" s="58" customFormat="1" ht="20.100000000000001" customHeight="1">
      <c r="A26" s="85"/>
      <c r="B26" s="73"/>
      <c r="C26" s="73"/>
      <c r="D26" s="74"/>
      <c r="E26" s="75"/>
      <c r="F26" s="76"/>
      <c r="G26" s="77"/>
      <c r="H26" s="78"/>
      <c r="I26" s="79"/>
      <c r="J26" s="75"/>
      <c r="K26" s="80"/>
      <c r="L26" s="81"/>
      <c r="M26" s="76"/>
      <c r="N26" s="80"/>
      <c r="O26" s="52"/>
      <c r="P26" s="52"/>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row>
    <row r="27" spans="1:256" s="58" customFormat="1" ht="20.100000000000001" customHeight="1">
      <c r="A27" s="72"/>
      <c r="B27" s="73"/>
      <c r="C27" s="73"/>
      <c r="D27" s="74"/>
      <c r="E27" s="75"/>
      <c r="F27" s="76"/>
      <c r="G27" s="77"/>
      <c r="H27" s="78"/>
      <c r="I27" s="79"/>
      <c r="J27" s="75"/>
      <c r="K27" s="80"/>
      <c r="L27" s="81"/>
      <c r="M27" s="76"/>
      <c r="N27" s="80"/>
      <c r="O27" s="52"/>
      <c r="P27" s="52"/>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c r="IV27" s="51"/>
    </row>
    <row r="28" spans="1:256" s="58" customFormat="1" ht="20.100000000000001" customHeight="1">
      <c r="A28" s="72"/>
      <c r="B28" s="73"/>
      <c r="C28" s="73"/>
      <c r="D28" s="74"/>
      <c r="E28" s="75"/>
      <c r="F28" s="76"/>
      <c r="G28" s="77"/>
      <c r="H28" s="78"/>
      <c r="I28" s="79"/>
      <c r="J28" s="75"/>
      <c r="K28" s="80"/>
      <c r="L28" s="81"/>
      <c r="M28" s="76"/>
      <c r="N28" s="80"/>
      <c r="O28" s="52"/>
      <c r="P28" s="52"/>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row>
    <row r="29" spans="1:256" s="58" customFormat="1" ht="20.100000000000001" customHeight="1">
      <c r="A29" s="82"/>
      <c r="B29" s="73"/>
      <c r="C29" s="73"/>
      <c r="D29" s="74"/>
      <c r="E29" s="75"/>
      <c r="F29" s="76"/>
      <c r="G29" s="77"/>
      <c r="H29" s="78"/>
      <c r="I29" s="79"/>
      <c r="J29" s="75"/>
      <c r="K29" s="80"/>
      <c r="L29" s="81"/>
      <c r="M29" s="76"/>
      <c r="N29" s="80"/>
      <c r="O29" s="52"/>
      <c r="P29" s="52"/>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row>
    <row r="30" spans="1:256" s="58" customFormat="1" ht="20.100000000000001" customHeight="1">
      <c r="A30" s="82"/>
      <c r="B30" s="73"/>
      <c r="C30" s="73"/>
      <c r="D30" s="74"/>
      <c r="E30" s="75"/>
      <c r="F30" s="76"/>
      <c r="G30" s="77"/>
      <c r="H30" s="78"/>
      <c r="I30" s="79"/>
      <c r="J30" s="75"/>
      <c r="K30" s="80"/>
      <c r="L30" s="81"/>
      <c r="M30" s="76"/>
      <c r="N30" s="80"/>
      <c r="O30" s="52"/>
      <c r="P30" s="52"/>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row>
    <row r="31" spans="1:256" s="58" customFormat="1" ht="20.100000000000001" customHeight="1">
      <c r="A31" s="82"/>
      <c r="B31" s="73"/>
      <c r="C31" s="73"/>
      <c r="D31" s="74"/>
      <c r="E31" s="75"/>
      <c r="F31" s="76"/>
      <c r="G31" s="77"/>
      <c r="H31" s="78"/>
      <c r="I31" s="79"/>
      <c r="J31" s="75"/>
      <c r="K31" s="80"/>
      <c r="L31" s="81"/>
      <c r="M31" s="76"/>
      <c r="N31" s="80"/>
      <c r="O31" s="52"/>
      <c r="P31" s="52"/>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row>
    <row r="32" spans="1:256" s="58" customFormat="1" ht="20.100000000000001" customHeight="1">
      <c r="A32" s="82"/>
      <c r="B32" s="73"/>
      <c r="C32" s="73"/>
      <c r="D32" s="74"/>
      <c r="E32" s="75"/>
      <c r="F32" s="76"/>
      <c r="G32" s="77"/>
      <c r="H32" s="78"/>
      <c r="I32" s="79"/>
      <c r="J32" s="75"/>
      <c r="K32" s="80"/>
      <c r="L32" s="81"/>
      <c r="M32" s="76"/>
      <c r="N32" s="80"/>
      <c r="O32" s="52"/>
      <c r="P32" s="52"/>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row>
    <row r="33" spans="1:256" s="58" customFormat="1" ht="20.100000000000001" customHeight="1">
      <c r="A33" s="86"/>
      <c r="B33" s="73"/>
      <c r="C33" s="73"/>
      <c r="D33" s="74"/>
      <c r="E33" s="75"/>
      <c r="F33" s="76"/>
      <c r="G33" s="77"/>
      <c r="H33" s="78"/>
      <c r="I33" s="79"/>
      <c r="J33" s="75"/>
      <c r="K33" s="80"/>
      <c r="L33" s="81"/>
      <c r="M33" s="76"/>
      <c r="N33" s="80"/>
      <c r="O33" s="52"/>
      <c r="P33" s="52"/>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row>
    <row r="34" spans="1:256" s="58" customFormat="1" ht="20.100000000000001" customHeight="1">
      <c r="A34" s="86"/>
      <c r="B34" s="73"/>
      <c r="C34" s="73"/>
      <c r="D34" s="74"/>
      <c r="E34" s="75"/>
      <c r="F34" s="76"/>
      <c r="G34" s="77"/>
      <c r="H34" s="78"/>
      <c r="I34" s="79"/>
      <c r="J34" s="75"/>
      <c r="K34" s="80"/>
      <c r="L34" s="81"/>
      <c r="M34" s="76"/>
      <c r="N34" s="80"/>
      <c r="O34" s="52"/>
      <c r="P34" s="52"/>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row>
    <row r="35" spans="1:256" s="58" customFormat="1" ht="20.100000000000001" customHeight="1">
      <c r="A35" s="82"/>
      <c r="B35" s="73"/>
      <c r="C35" s="73"/>
      <c r="D35" s="74"/>
      <c r="E35" s="75"/>
      <c r="F35" s="76"/>
      <c r="G35" s="77"/>
      <c r="H35" s="78"/>
      <c r="I35" s="79"/>
      <c r="J35" s="75"/>
      <c r="K35" s="80"/>
      <c r="L35" s="81"/>
      <c r="M35" s="76"/>
      <c r="N35" s="80"/>
      <c r="O35" s="52"/>
      <c r="P35" s="52"/>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row>
    <row r="36" spans="1:256" s="58" customFormat="1" ht="20.100000000000001" customHeight="1">
      <c r="A36" s="84"/>
      <c r="B36" s="87"/>
      <c r="C36" s="87"/>
      <c r="D36" s="88"/>
      <c r="E36" s="89"/>
      <c r="F36" s="76"/>
      <c r="G36" s="77"/>
      <c r="H36" s="78"/>
      <c r="I36" s="79"/>
      <c r="J36" s="75"/>
      <c r="K36" s="80"/>
      <c r="L36" s="81"/>
      <c r="M36" s="76"/>
      <c r="N36" s="80"/>
      <c r="O36" s="52"/>
      <c r="P36" s="52"/>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row>
    <row r="37" spans="1:256" s="58" customFormat="1" ht="20.100000000000001" customHeight="1">
      <c r="A37" s="84"/>
      <c r="B37" s="87"/>
      <c r="C37" s="87"/>
      <c r="D37" s="88"/>
      <c r="E37" s="89"/>
      <c r="F37" s="76"/>
      <c r="G37" s="77"/>
      <c r="H37" s="78"/>
      <c r="I37" s="79"/>
      <c r="J37" s="75"/>
      <c r="K37" s="80"/>
      <c r="L37" s="81"/>
      <c r="M37" s="76"/>
      <c r="N37" s="80"/>
      <c r="O37" s="52"/>
      <c r="P37" s="52"/>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row>
    <row r="38" spans="1:256" s="58" customFormat="1" ht="20.100000000000001" customHeight="1">
      <c r="A38" s="84"/>
      <c r="B38" s="87"/>
      <c r="C38" s="87"/>
      <c r="D38" s="88"/>
      <c r="E38" s="89"/>
      <c r="F38" s="76"/>
      <c r="G38" s="77"/>
      <c r="H38" s="78"/>
      <c r="I38" s="79"/>
      <c r="J38" s="75"/>
      <c r="K38" s="80"/>
      <c r="L38" s="81"/>
      <c r="M38" s="76"/>
      <c r="N38" s="80"/>
      <c r="O38" s="52"/>
      <c r="P38" s="52"/>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row>
    <row r="39" spans="1:256" s="58" customFormat="1" ht="20.100000000000001" customHeight="1">
      <c r="A39" s="84"/>
      <c r="B39" s="87"/>
      <c r="C39" s="87"/>
      <c r="D39" s="88"/>
      <c r="E39" s="89"/>
      <c r="F39" s="76"/>
      <c r="G39" s="77"/>
      <c r="H39" s="78"/>
      <c r="I39" s="79"/>
      <c r="J39" s="75"/>
      <c r="K39" s="80"/>
      <c r="L39" s="81"/>
      <c r="M39" s="76"/>
      <c r="N39" s="80"/>
      <c r="O39" s="52"/>
      <c r="P39" s="52"/>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row>
    <row r="40" spans="1:256" s="58" customFormat="1" ht="20.100000000000001" customHeight="1">
      <c r="A40" s="84"/>
      <c r="B40" s="87"/>
      <c r="C40" s="87"/>
      <c r="D40" s="88"/>
      <c r="E40" s="89"/>
      <c r="F40" s="76"/>
      <c r="G40" s="77"/>
      <c r="H40" s="78"/>
      <c r="I40" s="79"/>
      <c r="J40" s="75"/>
      <c r="K40" s="80"/>
      <c r="L40" s="81"/>
      <c r="M40" s="76"/>
      <c r="N40" s="80"/>
      <c r="O40" s="52"/>
      <c r="P40" s="52"/>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row>
    <row r="41" spans="1:256" ht="19.5" customHeight="1">
      <c r="A41" s="90"/>
      <c r="B41" s="91"/>
      <c r="C41" s="91"/>
      <c r="D41" s="92"/>
      <c r="E41" s="93"/>
      <c r="F41" s="94"/>
      <c r="G41" s="95"/>
      <c r="H41" s="96"/>
      <c r="I41" s="97"/>
      <c r="J41" s="93"/>
      <c r="K41" s="98"/>
      <c r="L41" s="99"/>
      <c r="M41" s="94"/>
      <c r="N41" s="98"/>
      <c r="O41" s="52"/>
      <c r="P41" s="52"/>
    </row>
    <row r="42" spans="1:256" ht="19.5" customHeight="1">
      <c r="A42" s="100"/>
      <c r="B42" s="59"/>
      <c r="C42" s="59"/>
      <c r="D42" s="59"/>
      <c r="E42" s="59"/>
      <c r="F42" s="101"/>
      <c r="G42" s="101"/>
      <c r="H42" s="59"/>
      <c r="I42" s="59"/>
      <c r="J42" s="59"/>
      <c r="K42" s="101"/>
      <c r="L42" s="101"/>
      <c r="M42" s="101"/>
      <c r="N42" s="101"/>
    </row>
    <row r="43" spans="1:256" ht="19.5" customHeight="1">
      <c r="A43" s="53" t="s">
        <v>104</v>
      </c>
      <c r="B43" s="59"/>
      <c r="C43" s="59"/>
      <c r="D43" s="59"/>
      <c r="E43" s="59"/>
      <c r="F43" s="101"/>
      <c r="G43" s="101"/>
      <c r="H43" s="59"/>
      <c r="I43" s="59"/>
      <c r="J43" s="59"/>
      <c r="K43" s="101"/>
      <c r="L43" s="101"/>
      <c r="M43" s="101"/>
      <c r="N43" s="101"/>
    </row>
    <row r="44" spans="1:256" ht="19.5" customHeight="1">
      <c r="A44" s="53" t="s">
        <v>105</v>
      </c>
      <c r="B44" s="59"/>
      <c r="C44" s="59"/>
      <c r="D44" s="59"/>
      <c r="E44" s="59"/>
      <c r="F44" s="101"/>
      <c r="G44" s="101"/>
      <c r="H44" s="59"/>
      <c r="I44" s="59"/>
      <c r="J44" s="59"/>
      <c r="K44" s="101"/>
      <c r="L44" s="101"/>
      <c r="M44" s="101"/>
      <c r="N44" s="101"/>
    </row>
    <row r="45" spans="1:256" ht="19.5" customHeight="1">
      <c r="A45" s="59"/>
      <c r="B45" s="59"/>
      <c r="C45" s="59"/>
      <c r="D45" s="59"/>
      <c r="E45" s="59"/>
      <c r="F45" s="101"/>
      <c r="G45" s="101"/>
      <c r="H45" s="59"/>
      <c r="I45" s="59"/>
      <c r="J45" s="59"/>
      <c r="K45" s="101"/>
      <c r="L45" s="101"/>
      <c r="M45" s="101"/>
      <c r="N45" s="101"/>
    </row>
    <row r="46" spans="1:256" ht="19.5" customHeight="1">
      <c r="A46" s="59"/>
      <c r="B46" s="59"/>
      <c r="C46" s="59"/>
      <c r="D46" s="59"/>
      <c r="E46" s="59"/>
      <c r="F46" s="101"/>
      <c r="G46" s="101"/>
      <c r="H46" s="59"/>
      <c r="I46" s="59"/>
      <c r="J46" s="59"/>
      <c r="K46" s="101"/>
      <c r="L46" s="101"/>
      <c r="M46" s="101"/>
      <c r="N46" s="101"/>
    </row>
    <row r="47" spans="1:256" ht="19.5" customHeight="1">
      <c r="A47" s="102"/>
      <c r="B47" s="59"/>
      <c r="C47" s="59"/>
      <c r="D47" s="59"/>
      <c r="E47" s="59"/>
      <c r="F47" s="101"/>
      <c r="G47" s="101"/>
      <c r="H47" s="59"/>
      <c r="I47" s="59"/>
      <c r="J47" s="59"/>
      <c r="K47" s="101"/>
      <c r="L47" s="101"/>
      <c r="M47" s="101"/>
      <c r="N47" s="101"/>
    </row>
    <row r="48" spans="1:256" ht="19.5" customHeight="1">
      <c r="A48" s="52"/>
      <c r="B48" s="52"/>
      <c r="C48" s="52"/>
      <c r="D48" s="52"/>
      <c r="E48" s="52"/>
      <c r="F48" s="103"/>
      <c r="G48" s="103"/>
      <c r="H48" s="52"/>
      <c r="I48" s="52"/>
      <c r="J48" s="52"/>
      <c r="K48" s="103"/>
      <c r="L48" s="103"/>
      <c r="M48" s="103"/>
      <c r="N48" s="103"/>
    </row>
    <row r="49" spans="1:14" ht="19.5" customHeight="1">
      <c r="A49" s="52"/>
      <c r="B49" s="52"/>
      <c r="C49" s="52"/>
      <c r="D49" s="52"/>
      <c r="E49" s="52"/>
      <c r="F49" s="103"/>
      <c r="G49" s="103"/>
      <c r="H49" s="52"/>
      <c r="I49" s="52"/>
      <c r="J49" s="52"/>
      <c r="K49" s="103"/>
      <c r="L49" s="103"/>
      <c r="M49" s="103"/>
      <c r="N49" s="103"/>
    </row>
    <row r="50" spans="1:14" ht="19.5" customHeight="1"/>
    <row r="51" spans="1:14" ht="19.5" customHeight="1"/>
    <row r="52" spans="1:14" ht="19.5" customHeight="1"/>
    <row r="53" spans="1:14" ht="19.5" customHeight="1"/>
    <row r="54" spans="1:14" ht="19.5" customHeight="1"/>
    <row r="55" spans="1:14" ht="19.5" customHeight="1"/>
    <row r="56" spans="1:14" ht="19.5" customHeight="1"/>
    <row r="57" spans="1:14" ht="19.5" customHeight="1"/>
  </sheetData>
  <mergeCells count="10">
    <mergeCell ref="L5:N5"/>
    <mergeCell ref="D7:F7"/>
    <mergeCell ref="G7:H7"/>
    <mergeCell ref="I7:K7"/>
    <mergeCell ref="L7:N7"/>
    <mergeCell ref="D9:F9"/>
    <mergeCell ref="D11:F11"/>
    <mergeCell ref="D5:F5"/>
    <mergeCell ref="G5:H5"/>
    <mergeCell ref="I5:K5"/>
  </mergeCells>
  <phoneticPr fontId="3"/>
  <pageMargins left="0.98425196850393704"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J45"/>
  <sheetViews>
    <sheetView zoomScale="106" zoomScaleNormal="106" workbookViewId="0">
      <selection activeCell="P5" sqref="P5"/>
    </sheetView>
  </sheetViews>
  <sheetFormatPr defaultColWidth="8.875" defaultRowHeight="13.5"/>
  <cols>
    <col min="1" max="6" width="3.625" style="499" customWidth="1"/>
    <col min="7" max="80" width="3.625" style="502" customWidth="1"/>
    <col min="81" max="256" width="8.875" style="502"/>
    <col min="257" max="336" width="3.625" style="502" customWidth="1"/>
    <col min="337" max="512" width="8.875" style="502"/>
    <col min="513" max="592" width="3.625" style="502" customWidth="1"/>
    <col min="593" max="768" width="8.875" style="502"/>
    <col min="769" max="848" width="3.625" style="502" customWidth="1"/>
    <col min="849" max="1024" width="8.875" style="502"/>
    <col min="1025" max="1104" width="3.625" style="502" customWidth="1"/>
    <col min="1105" max="1280" width="8.875" style="502"/>
    <col min="1281" max="1360" width="3.625" style="502" customWidth="1"/>
    <col min="1361" max="1536" width="8.875" style="502"/>
    <col min="1537" max="1616" width="3.625" style="502" customWidth="1"/>
    <col min="1617" max="1792" width="8.875" style="502"/>
    <col min="1793" max="1872" width="3.625" style="502" customWidth="1"/>
    <col min="1873" max="2048" width="8.875" style="502"/>
    <col min="2049" max="2128" width="3.625" style="502" customWidth="1"/>
    <col min="2129" max="2304" width="8.875" style="502"/>
    <col min="2305" max="2384" width="3.625" style="502" customWidth="1"/>
    <col min="2385" max="2560" width="8.875" style="502"/>
    <col min="2561" max="2640" width="3.625" style="502" customWidth="1"/>
    <col min="2641" max="2816" width="8.875" style="502"/>
    <col min="2817" max="2896" width="3.625" style="502" customWidth="1"/>
    <col min="2897" max="3072" width="8.875" style="502"/>
    <col min="3073" max="3152" width="3.625" style="502" customWidth="1"/>
    <col min="3153" max="3328" width="8.875" style="502"/>
    <col min="3329" max="3408" width="3.625" style="502" customWidth="1"/>
    <col min="3409" max="3584" width="8.875" style="502"/>
    <col min="3585" max="3664" width="3.625" style="502" customWidth="1"/>
    <col min="3665" max="3840" width="8.875" style="502"/>
    <col min="3841" max="3920" width="3.625" style="502" customWidth="1"/>
    <col min="3921" max="4096" width="8.875" style="502"/>
    <col min="4097" max="4176" width="3.625" style="502" customWidth="1"/>
    <col min="4177" max="4352" width="8.875" style="502"/>
    <col min="4353" max="4432" width="3.625" style="502" customWidth="1"/>
    <col min="4433" max="4608" width="8.875" style="502"/>
    <col min="4609" max="4688" width="3.625" style="502" customWidth="1"/>
    <col min="4689" max="4864" width="8.875" style="502"/>
    <col min="4865" max="4944" width="3.625" style="502" customWidth="1"/>
    <col min="4945" max="5120" width="8.875" style="502"/>
    <col min="5121" max="5200" width="3.625" style="502" customWidth="1"/>
    <col min="5201" max="5376" width="8.875" style="502"/>
    <col min="5377" max="5456" width="3.625" style="502" customWidth="1"/>
    <col min="5457" max="5632" width="8.875" style="502"/>
    <col min="5633" max="5712" width="3.625" style="502" customWidth="1"/>
    <col min="5713" max="5888" width="8.875" style="502"/>
    <col min="5889" max="5968" width="3.625" style="502" customWidth="1"/>
    <col min="5969" max="6144" width="8.875" style="502"/>
    <col min="6145" max="6224" width="3.625" style="502" customWidth="1"/>
    <col min="6225" max="6400" width="8.875" style="502"/>
    <col min="6401" max="6480" width="3.625" style="502" customWidth="1"/>
    <col min="6481" max="6656" width="8.875" style="502"/>
    <col min="6657" max="6736" width="3.625" style="502" customWidth="1"/>
    <col min="6737" max="6912" width="8.875" style="502"/>
    <col min="6913" max="6992" width="3.625" style="502" customWidth="1"/>
    <col min="6993" max="7168" width="8.875" style="502"/>
    <col min="7169" max="7248" width="3.625" style="502" customWidth="1"/>
    <col min="7249" max="7424" width="8.875" style="502"/>
    <col min="7425" max="7504" width="3.625" style="502" customWidth="1"/>
    <col min="7505" max="7680" width="8.875" style="502"/>
    <col min="7681" max="7760" width="3.625" style="502" customWidth="1"/>
    <col min="7761" max="7936" width="8.875" style="502"/>
    <col min="7937" max="8016" width="3.625" style="502" customWidth="1"/>
    <col min="8017" max="8192" width="8.875" style="502"/>
    <col min="8193" max="8272" width="3.625" style="502" customWidth="1"/>
    <col min="8273" max="8448" width="8.875" style="502"/>
    <col min="8449" max="8528" width="3.625" style="502" customWidth="1"/>
    <col min="8529" max="8704" width="8.875" style="502"/>
    <col min="8705" max="8784" width="3.625" style="502" customWidth="1"/>
    <col min="8785" max="8960" width="8.875" style="502"/>
    <col min="8961" max="9040" width="3.625" style="502" customWidth="1"/>
    <col min="9041" max="9216" width="8.875" style="502"/>
    <col min="9217" max="9296" width="3.625" style="502" customWidth="1"/>
    <col min="9297" max="9472" width="8.875" style="502"/>
    <col min="9473" max="9552" width="3.625" style="502" customWidth="1"/>
    <col min="9553" max="9728" width="8.875" style="502"/>
    <col min="9729" max="9808" width="3.625" style="502" customWidth="1"/>
    <col min="9809" max="9984" width="8.875" style="502"/>
    <col min="9985" max="10064" width="3.625" style="502" customWidth="1"/>
    <col min="10065" max="10240" width="8.875" style="502"/>
    <col min="10241" max="10320" width="3.625" style="502" customWidth="1"/>
    <col min="10321" max="10496" width="8.875" style="502"/>
    <col min="10497" max="10576" width="3.625" style="502" customWidth="1"/>
    <col min="10577" max="10752" width="8.875" style="502"/>
    <col min="10753" max="10832" width="3.625" style="502" customWidth="1"/>
    <col min="10833" max="11008" width="8.875" style="502"/>
    <col min="11009" max="11088" width="3.625" style="502" customWidth="1"/>
    <col min="11089" max="11264" width="8.875" style="502"/>
    <col min="11265" max="11344" width="3.625" style="502" customWidth="1"/>
    <col min="11345" max="11520" width="8.875" style="502"/>
    <col min="11521" max="11600" width="3.625" style="502" customWidth="1"/>
    <col min="11601" max="11776" width="8.875" style="502"/>
    <col min="11777" max="11856" width="3.625" style="502" customWidth="1"/>
    <col min="11857" max="12032" width="8.875" style="502"/>
    <col min="12033" max="12112" width="3.625" style="502" customWidth="1"/>
    <col min="12113" max="12288" width="8.875" style="502"/>
    <col min="12289" max="12368" width="3.625" style="502" customWidth="1"/>
    <col min="12369" max="12544" width="8.875" style="502"/>
    <col min="12545" max="12624" width="3.625" style="502" customWidth="1"/>
    <col min="12625" max="12800" width="8.875" style="502"/>
    <col min="12801" max="12880" width="3.625" style="502" customWidth="1"/>
    <col min="12881" max="13056" width="8.875" style="502"/>
    <col min="13057" max="13136" width="3.625" style="502" customWidth="1"/>
    <col min="13137" max="13312" width="8.875" style="502"/>
    <col min="13313" max="13392" width="3.625" style="502" customWidth="1"/>
    <col min="13393" max="13568" width="8.875" style="502"/>
    <col min="13569" max="13648" width="3.625" style="502" customWidth="1"/>
    <col min="13649" max="13824" width="8.875" style="502"/>
    <col min="13825" max="13904" width="3.625" style="502" customWidth="1"/>
    <col min="13905" max="14080" width="8.875" style="502"/>
    <col min="14081" max="14160" width="3.625" style="502" customWidth="1"/>
    <col min="14161" max="14336" width="8.875" style="502"/>
    <col min="14337" max="14416" width="3.625" style="502" customWidth="1"/>
    <col min="14417" max="14592" width="8.875" style="502"/>
    <col min="14593" max="14672" width="3.625" style="502" customWidth="1"/>
    <col min="14673" max="14848" width="8.875" style="502"/>
    <col min="14849" max="14928" width="3.625" style="502" customWidth="1"/>
    <col min="14929" max="15104" width="8.875" style="502"/>
    <col min="15105" max="15184" width="3.625" style="502" customWidth="1"/>
    <col min="15185" max="15360" width="8.875" style="502"/>
    <col min="15361" max="15440" width="3.625" style="502" customWidth="1"/>
    <col min="15441" max="15616" width="8.875" style="502"/>
    <col min="15617" max="15696" width="3.625" style="502" customWidth="1"/>
    <col min="15697" max="15872" width="8.875" style="502"/>
    <col min="15873" max="15952" width="3.625" style="502" customWidth="1"/>
    <col min="15953" max="16128" width="8.875" style="502"/>
    <col min="16129" max="16208" width="3.625" style="502" customWidth="1"/>
    <col min="16209" max="16384" width="8.875" style="502"/>
  </cols>
  <sheetData>
    <row r="1" spans="1:62" ht="17.25" customHeight="1" thickBot="1">
      <c r="A1" s="901" t="s">
        <v>151</v>
      </c>
      <c r="B1" s="1064"/>
      <c r="C1" s="1064"/>
      <c r="D1" s="1064"/>
      <c r="E1" s="1064"/>
      <c r="F1" s="1064"/>
      <c r="G1" s="1064"/>
      <c r="H1" s="1064"/>
      <c r="I1" s="1064"/>
      <c r="J1" s="1064"/>
      <c r="K1" s="1064"/>
      <c r="L1" s="1064"/>
      <c r="M1" s="1064"/>
      <c r="O1" s="499"/>
    </row>
    <row r="2" spans="1:62" ht="30" customHeight="1">
      <c r="A2" s="903" t="s">
        <v>41</v>
      </c>
      <c r="B2" s="904"/>
      <c r="C2" s="904"/>
      <c r="D2" s="904"/>
      <c r="E2" s="904"/>
      <c r="F2" s="904"/>
      <c r="G2" s="904"/>
      <c r="H2" s="904"/>
      <c r="I2" s="904"/>
      <c r="J2" s="904"/>
      <c r="K2" s="904"/>
      <c r="L2" s="904"/>
      <c r="M2" s="904"/>
      <c r="N2" s="904"/>
      <c r="O2" s="904"/>
      <c r="P2" s="904"/>
      <c r="Q2" s="904"/>
      <c r="R2" s="904"/>
      <c r="S2" s="904"/>
      <c r="T2" s="904"/>
      <c r="U2" s="904"/>
      <c r="V2" s="904"/>
      <c r="W2" s="904"/>
      <c r="X2" s="904"/>
      <c r="Y2" s="904"/>
      <c r="Z2" s="905"/>
      <c r="AA2" s="139"/>
      <c r="AB2" s="140"/>
      <c r="AC2" s="140"/>
      <c r="AD2" s="140"/>
      <c r="AE2" s="140"/>
      <c r="AF2" s="140"/>
      <c r="AG2" s="140"/>
      <c r="AH2" s="140"/>
      <c r="AI2" s="140"/>
      <c r="AJ2" s="140"/>
      <c r="AK2" s="140"/>
      <c r="AL2" s="140"/>
      <c r="AM2" s="140"/>
      <c r="AN2" s="140"/>
      <c r="AO2" s="140"/>
      <c r="AP2" s="140"/>
    </row>
    <row r="3" spans="1:62" ht="23.25" customHeight="1">
      <c r="A3" s="906" t="s">
        <v>481</v>
      </c>
      <c r="B3" s="907"/>
      <c r="C3" s="907"/>
      <c r="D3" s="907"/>
      <c r="E3" s="907"/>
      <c r="F3" s="907"/>
      <c r="G3" s="908" t="s">
        <v>42</v>
      </c>
      <c r="H3" s="908"/>
      <c r="I3" s="499"/>
      <c r="J3" s="499"/>
      <c r="K3" s="499"/>
      <c r="L3" s="499"/>
      <c r="M3" s="499"/>
      <c r="N3" s="499"/>
      <c r="O3" s="499"/>
      <c r="P3" s="499"/>
      <c r="Q3" s="499"/>
      <c r="R3" s="499"/>
      <c r="S3" s="908" t="s">
        <v>43</v>
      </c>
      <c r="T3" s="908"/>
      <c r="U3" s="885"/>
      <c r="V3" s="885"/>
      <c r="W3" s="885"/>
      <c r="X3" s="885"/>
      <c r="Y3" s="885"/>
      <c r="Z3" s="10" t="s">
        <v>44</v>
      </c>
      <c r="AA3" s="499"/>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row>
    <row r="4" spans="1:62" ht="23.25" customHeight="1">
      <c r="A4" s="514"/>
      <c r="G4" s="499"/>
      <c r="H4" s="499"/>
      <c r="I4" s="499"/>
      <c r="J4" s="499"/>
      <c r="K4" s="499"/>
      <c r="L4" s="499"/>
      <c r="M4" s="499"/>
      <c r="N4" s="499"/>
      <c r="O4" s="499"/>
      <c r="P4" s="499"/>
      <c r="Q4" s="499"/>
      <c r="R4" s="499"/>
      <c r="S4" s="884" t="s">
        <v>45</v>
      </c>
      <c r="T4" s="884"/>
      <c r="U4" s="885"/>
      <c r="V4" s="885"/>
      <c r="W4" s="885"/>
      <c r="X4" s="885"/>
      <c r="Y4" s="885"/>
      <c r="Z4" s="10" t="s">
        <v>44</v>
      </c>
      <c r="AA4" s="499"/>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row>
    <row r="5" spans="1:62" ht="18" customHeight="1">
      <c r="A5" s="886" t="s">
        <v>46</v>
      </c>
      <c r="B5" s="887"/>
      <c r="C5" s="887"/>
      <c r="D5" s="888"/>
      <c r="E5" s="507"/>
      <c r="F5" s="13"/>
      <c r="G5" s="14"/>
      <c r="H5" s="108"/>
      <c r="I5" s="129"/>
      <c r="J5" s="129"/>
      <c r="K5" s="130"/>
      <c r="L5" s="512"/>
      <c r="M5" s="135" t="s">
        <v>79</v>
      </c>
      <c r="N5" s="143"/>
      <c r="O5" s="144"/>
      <c r="P5" s="145"/>
      <c r="S5" s="499"/>
      <c r="T5" s="499"/>
      <c r="U5" s="499"/>
      <c r="V5" s="499"/>
      <c r="W5" s="499"/>
      <c r="X5" s="499"/>
      <c r="Y5" s="499"/>
      <c r="Z5" s="515"/>
      <c r="AA5" s="146"/>
      <c r="AB5" s="499"/>
      <c r="AC5" s="146"/>
    </row>
    <row r="6" spans="1:62" ht="22.5" customHeight="1">
      <c r="A6" s="886" t="s">
        <v>47</v>
      </c>
      <c r="B6" s="887"/>
      <c r="C6" s="887"/>
      <c r="D6" s="888"/>
      <c r="E6" s="889" t="str">
        <f>'決裁頭紙 '!C4</f>
        <v>○○○塗装工事</v>
      </c>
      <c r="F6" s="940"/>
      <c r="G6" s="940"/>
      <c r="H6" s="940"/>
      <c r="I6" s="940"/>
      <c r="J6" s="940"/>
      <c r="K6" s="940"/>
      <c r="L6" s="940"/>
      <c r="M6" s="940"/>
      <c r="N6" s="940"/>
      <c r="O6" s="940"/>
      <c r="P6" s="940"/>
      <c r="Q6" s="940"/>
      <c r="R6" s="940"/>
      <c r="S6" s="940"/>
      <c r="T6" s="940"/>
      <c r="U6" s="940"/>
      <c r="V6" s="940"/>
      <c r="W6" s="940"/>
      <c r="X6" s="940"/>
      <c r="Y6" s="940"/>
      <c r="Z6" s="1058"/>
      <c r="AA6" s="499"/>
      <c r="AB6" s="147"/>
      <c r="AG6" s="1307"/>
      <c r="AM6" s="148"/>
    </row>
    <row r="7" spans="1:62" ht="22.5" customHeight="1">
      <c r="A7" s="886" t="s">
        <v>48</v>
      </c>
      <c r="B7" s="887"/>
      <c r="C7" s="887"/>
      <c r="D7" s="888"/>
      <c r="E7" s="149" t="s">
        <v>171</v>
      </c>
      <c r="F7" s="1066" t="s">
        <v>482</v>
      </c>
      <c r="G7" s="1066"/>
      <c r="H7" s="1066"/>
      <c r="I7" s="1339" t="str">
        <f>'決裁頭紙 '!C7</f>
        <v>千葉県○○市○○1-2-3</v>
      </c>
      <c r="J7" s="916"/>
      <c r="K7" s="916"/>
      <c r="L7" s="916"/>
      <c r="M7" s="916"/>
      <c r="N7" s="916"/>
      <c r="O7" s="916"/>
      <c r="P7" s="916"/>
      <c r="Q7" s="916"/>
      <c r="R7" s="916"/>
      <c r="S7" s="916"/>
      <c r="T7" s="916"/>
      <c r="U7" s="916"/>
      <c r="V7" s="916"/>
      <c r="W7" s="916"/>
      <c r="X7" s="916"/>
      <c r="Y7" s="916"/>
      <c r="Z7" s="1059"/>
      <c r="AA7" s="499"/>
      <c r="AB7" s="147"/>
      <c r="AJ7" s="7"/>
      <c r="AK7" s="7"/>
      <c r="AL7" s="7"/>
      <c r="AN7" s="7"/>
      <c r="AO7" s="7"/>
      <c r="AP7" s="7"/>
      <c r="AQ7" s="7"/>
      <c r="AR7" s="7"/>
      <c r="AS7" s="7"/>
      <c r="AT7" s="7"/>
      <c r="AU7" s="7"/>
      <c r="AV7" s="7"/>
      <c r="AW7" s="7"/>
      <c r="AX7" s="7"/>
      <c r="AY7" s="7"/>
      <c r="AZ7" s="7"/>
      <c r="BB7" s="7"/>
      <c r="BC7" s="7"/>
      <c r="BD7" s="7"/>
      <c r="BE7" s="7"/>
      <c r="BF7" s="112"/>
    </row>
    <row r="8" spans="1:62" ht="23.25" customHeight="1">
      <c r="A8" s="886" t="s">
        <v>7</v>
      </c>
      <c r="B8" s="887"/>
      <c r="C8" s="887"/>
      <c r="D8" s="893"/>
      <c r="E8" s="894" t="s">
        <v>152</v>
      </c>
      <c r="F8" s="1308"/>
      <c r="G8" s="1309"/>
      <c r="H8" s="909">
        <f>'決裁頭紙 '!C9</f>
        <v>43556</v>
      </c>
      <c r="I8" s="911"/>
      <c r="J8" s="911"/>
      <c r="K8" s="911"/>
      <c r="L8" s="911"/>
      <c r="M8" s="511" t="s">
        <v>235</v>
      </c>
      <c r="N8" s="911">
        <f>'決裁頭紙 '!C11</f>
        <v>43738</v>
      </c>
      <c r="O8" s="911"/>
      <c r="P8" s="911"/>
      <c r="Q8" s="911"/>
      <c r="R8" s="912"/>
      <c r="S8" s="472">
        <f>DATEDIF(H8,N8,"M")</f>
        <v>5</v>
      </c>
      <c r="T8" s="1310" t="s">
        <v>483</v>
      </c>
      <c r="U8" s="897"/>
      <c r="V8" s="1251"/>
      <c r="W8" s="1251"/>
      <c r="X8" s="1251"/>
      <c r="Y8" s="1251"/>
      <c r="Z8" s="1311"/>
      <c r="AA8" s="146"/>
    </row>
    <row r="9" spans="1:62" ht="23.25" customHeight="1">
      <c r="A9" s="886" t="s">
        <v>107</v>
      </c>
      <c r="B9" s="887"/>
      <c r="C9" s="887"/>
      <c r="D9" s="888"/>
      <c r="E9" s="18"/>
      <c r="F9" s="18"/>
      <c r="G9" s="18"/>
      <c r="H9" s="19" t="s">
        <v>172</v>
      </c>
      <c r="I9" s="505"/>
      <c r="J9" s="19"/>
      <c r="K9" s="1340" t="str">
        <f>'決裁頭紙 '!I7</f>
        <v>○○電鉄株式会社</v>
      </c>
      <c r="L9" s="505"/>
      <c r="M9" s="505"/>
      <c r="N9" s="505"/>
      <c r="O9" s="505"/>
      <c r="P9" s="505"/>
      <c r="Q9" s="505"/>
      <c r="R9" s="505"/>
      <c r="S9" s="505"/>
      <c r="T9" s="505"/>
      <c r="U9" s="505"/>
      <c r="V9" s="505"/>
      <c r="W9" s="505"/>
      <c r="X9" s="505"/>
      <c r="Y9" s="505"/>
      <c r="Z9" s="513"/>
    </row>
    <row r="10" spans="1:62" ht="23.25" customHeight="1">
      <c r="A10" s="886" t="s">
        <v>49</v>
      </c>
      <c r="B10" s="887"/>
      <c r="C10" s="887"/>
      <c r="D10" s="888"/>
      <c r="E10" s="1341">
        <f>H8</f>
        <v>43556</v>
      </c>
      <c r="F10" s="1342"/>
      <c r="G10" s="1342"/>
      <c r="H10" s="1342"/>
      <c r="I10" s="1342"/>
      <c r="J10" s="1342"/>
      <c r="K10" s="1343"/>
      <c r="L10" s="913" t="s">
        <v>142</v>
      </c>
      <c r="M10" s="1312"/>
      <c r="N10" s="889"/>
      <c r="O10" s="940"/>
      <c r="P10" s="940"/>
      <c r="Q10" s="940"/>
      <c r="R10" s="940"/>
      <c r="S10" s="940"/>
      <c r="T10" s="940"/>
      <c r="U10" s="940"/>
      <c r="V10" s="940"/>
      <c r="W10" s="940"/>
      <c r="X10" s="940"/>
      <c r="Y10" s="940"/>
      <c r="Z10" s="1058"/>
      <c r="AA10" s="146"/>
    </row>
    <row r="11" spans="1:62" ht="23.25" customHeight="1">
      <c r="A11" s="886" t="s">
        <v>50</v>
      </c>
      <c r="B11" s="887"/>
      <c r="C11" s="887"/>
      <c r="D11" s="888"/>
      <c r="E11" s="915" t="s">
        <v>173</v>
      </c>
      <c r="F11" s="916"/>
      <c r="G11" s="916"/>
      <c r="H11" s="916"/>
      <c r="I11" s="916"/>
      <c r="J11" s="509" t="s">
        <v>174</v>
      </c>
      <c r="K11" s="918"/>
      <c r="L11" s="918"/>
      <c r="M11" s="918"/>
      <c r="N11" s="918"/>
      <c r="O11" s="918"/>
      <c r="P11" s="918"/>
      <c r="Q11" s="918"/>
      <c r="R11" s="918"/>
      <c r="S11" s="918"/>
      <c r="T11" s="916" t="s">
        <v>143</v>
      </c>
      <c r="U11" s="916"/>
      <c r="V11" s="916"/>
      <c r="W11" s="916"/>
      <c r="X11" s="919"/>
      <c r="Y11" s="919"/>
      <c r="Z11" s="515" t="s">
        <v>175</v>
      </c>
      <c r="AB11" s="152"/>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499"/>
      <c r="AY11" s="499"/>
      <c r="AZ11" s="499"/>
      <c r="BA11" s="499"/>
      <c r="BB11" s="499"/>
      <c r="BC11" s="499"/>
    </row>
    <row r="12" spans="1:62" ht="23.25" customHeight="1">
      <c r="A12" s="920" t="s">
        <v>16</v>
      </c>
      <c r="B12" s="921"/>
      <c r="C12" s="921"/>
      <c r="D12" s="922"/>
      <c r="E12" s="1248" t="str">
        <f>'決裁頭紙 '!C39</f>
        <v>ここから</v>
      </c>
      <c r="F12" s="929"/>
      <c r="G12" s="929"/>
      <c r="H12" s="929"/>
      <c r="I12" s="929"/>
      <c r="J12" s="929"/>
      <c r="K12" s="929"/>
      <c r="L12" s="929"/>
      <c r="M12" s="929"/>
      <c r="N12" s="929"/>
      <c r="O12" s="929"/>
      <c r="P12" s="929"/>
      <c r="Q12" s="929"/>
      <c r="R12" s="929"/>
      <c r="S12" s="929"/>
      <c r="T12" s="929"/>
      <c r="U12" s="929"/>
      <c r="V12" s="929"/>
      <c r="W12" s="929"/>
      <c r="X12" s="929"/>
      <c r="Y12" s="929"/>
      <c r="Z12" s="930"/>
      <c r="AA12" s="146"/>
      <c r="AB12" s="152"/>
      <c r="AC12" s="499"/>
      <c r="AD12" s="499"/>
      <c r="AE12" s="499"/>
      <c r="AF12" s="499"/>
      <c r="AG12" s="499"/>
      <c r="AH12" s="499"/>
      <c r="AI12" s="499"/>
      <c r="AJ12" s="499"/>
      <c r="AK12" s="499"/>
      <c r="AL12" s="499"/>
      <c r="AM12" s="499"/>
      <c r="AN12" s="499"/>
      <c r="AO12" s="499"/>
      <c r="AP12" s="499"/>
      <c r="AQ12" s="499"/>
      <c r="AR12" s="7"/>
      <c r="AS12" s="7"/>
      <c r="AT12" s="7"/>
      <c r="AU12" s="7"/>
      <c r="AV12" s="7"/>
      <c r="AW12" s="499"/>
      <c r="AX12" s="7"/>
      <c r="AY12" s="7"/>
      <c r="AZ12" s="7"/>
      <c r="BA12" s="7"/>
      <c r="BB12" s="499"/>
      <c r="BC12" s="499"/>
    </row>
    <row r="13" spans="1:62" ht="23.25" customHeight="1">
      <c r="A13" s="923"/>
      <c r="B13" s="924"/>
      <c r="C13" s="924"/>
      <c r="D13" s="925"/>
      <c r="E13" s="1249" t="str">
        <f>'決裁頭紙 '!C41</f>
        <v>三行</v>
      </c>
      <c r="F13" s="931"/>
      <c r="G13" s="931"/>
      <c r="H13" s="931"/>
      <c r="I13" s="931"/>
      <c r="J13" s="931"/>
      <c r="K13" s="931"/>
      <c r="L13" s="931"/>
      <c r="M13" s="931"/>
      <c r="N13" s="931"/>
      <c r="O13" s="931"/>
      <c r="P13" s="931"/>
      <c r="Q13" s="931"/>
      <c r="R13" s="931"/>
      <c r="S13" s="931"/>
      <c r="T13" s="931"/>
      <c r="U13" s="931"/>
      <c r="V13" s="931"/>
      <c r="W13" s="931"/>
      <c r="X13" s="931"/>
      <c r="Y13" s="931"/>
      <c r="Z13" s="932"/>
      <c r="AA13" s="146"/>
      <c r="AB13" s="499"/>
      <c r="AC13" s="153"/>
      <c r="AD13" s="153"/>
      <c r="AE13" s="153"/>
      <c r="AF13" s="153"/>
      <c r="AG13" s="153"/>
      <c r="AH13" s="153"/>
      <c r="AI13" s="499"/>
      <c r="AJ13" s="499"/>
      <c r="AK13" s="499"/>
      <c r="AL13" s="499"/>
      <c r="AM13" s="499"/>
      <c r="AN13" s="499"/>
      <c r="AO13" s="499"/>
      <c r="AP13" s="499"/>
      <c r="AQ13" s="499"/>
      <c r="AR13" s="499"/>
      <c r="AS13" s="499"/>
      <c r="AT13" s="499"/>
      <c r="AU13" s="499"/>
      <c r="AV13" s="499"/>
      <c r="AW13" s="499"/>
      <c r="AX13" s="499"/>
      <c r="AY13" s="499"/>
      <c r="AZ13" s="499"/>
      <c r="BA13" s="499"/>
      <c r="BB13" s="499"/>
      <c r="BC13" s="499"/>
    </row>
    <row r="14" spans="1:62" ht="23.25" customHeight="1">
      <c r="A14" s="926"/>
      <c r="B14" s="927"/>
      <c r="C14" s="927"/>
      <c r="D14" s="928"/>
      <c r="E14" s="1250" t="str">
        <f>'決裁頭紙 '!C43</f>
        <v>着工届に飛びます</v>
      </c>
      <c r="F14" s="933"/>
      <c r="G14" s="933"/>
      <c r="H14" s="933"/>
      <c r="I14" s="933"/>
      <c r="J14" s="933"/>
      <c r="K14" s="933"/>
      <c r="L14" s="934"/>
      <c r="M14" s="933"/>
      <c r="N14" s="933"/>
      <c r="O14" s="933"/>
      <c r="P14" s="933"/>
      <c r="Q14" s="933"/>
      <c r="R14" s="933"/>
      <c r="S14" s="933"/>
      <c r="T14" s="933"/>
      <c r="U14" s="933"/>
      <c r="V14" s="933"/>
      <c r="W14" s="933"/>
      <c r="X14" s="933"/>
      <c r="Y14" s="933"/>
      <c r="Z14" s="935"/>
      <c r="AA14" s="146"/>
      <c r="AB14" s="499"/>
      <c r="AC14" s="153"/>
      <c r="AD14" s="153"/>
      <c r="AE14" s="153"/>
      <c r="AF14" s="153"/>
      <c r="AG14" s="153"/>
      <c r="AH14" s="153"/>
      <c r="AI14" s="499"/>
      <c r="AJ14" s="499"/>
      <c r="AK14" s="499"/>
      <c r="AL14" s="499"/>
      <c r="AM14" s="499"/>
      <c r="AN14" s="499"/>
      <c r="AO14" s="499"/>
      <c r="AP14" s="499"/>
      <c r="AQ14" s="499"/>
      <c r="AR14" s="499"/>
      <c r="AS14" s="499"/>
      <c r="AT14" s="499"/>
      <c r="AU14" s="499"/>
      <c r="AV14" s="499"/>
      <c r="AW14" s="499"/>
      <c r="AX14" s="499"/>
      <c r="AY14" s="499"/>
      <c r="AZ14" s="499"/>
      <c r="BA14" s="499"/>
      <c r="BB14" s="499"/>
      <c r="BC14" s="499"/>
    </row>
    <row r="15" spans="1:62" ht="18" customHeight="1">
      <c r="A15" s="920" t="s">
        <v>40</v>
      </c>
      <c r="B15" s="921"/>
      <c r="C15" s="921"/>
      <c r="D15" s="922"/>
      <c r="E15" s="512" t="s">
        <v>144</v>
      </c>
      <c r="F15" s="504"/>
      <c r="G15" s="504"/>
      <c r="H15" s="915" t="s">
        <v>51</v>
      </c>
      <c r="I15" s="916"/>
      <c r="J15" s="504" t="s">
        <v>176</v>
      </c>
      <c r="K15" s="1251">
        <f>H16*1.1</f>
        <v>11000000</v>
      </c>
      <c r="L15" s="1251"/>
      <c r="M15" s="1251"/>
      <c r="N15" s="1251"/>
      <c r="O15" s="1251"/>
      <c r="P15" s="1251"/>
      <c r="Q15" s="915" t="s">
        <v>145</v>
      </c>
      <c r="R15" s="1251"/>
      <c r="S15" s="1251"/>
      <c r="T15" s="1251"/>
      <c r="U15" s="1251"/>
      <c r="V15" s="1251"/>
      <c r="W15" s="1251"/>
      <c r="X15" s="1251"/>
      <c r="Y15" s="1251"/>
      <c r="Z15" s="1311"/>
      <c r="AA15" s="146"/>
      <c r="AB15" s="152"/>
      <c r="AC15" s="499"/>
      <c r="AD15" s="499"/>
      <c r="AE15" s="499"/>
      <c r="AF15" s="499"/>
      <c r="AG15" s="499"/>
      <c r="AH15" s="499"/>
      <c r="AI15" s="499"/>
      <c r="AJ15" s="499"/>
      <c r="AK15" s="499"/>
      <c r="AL15" s="499"/>
      <c r="AM15" s="499"/>
      <c r="AN15" s="499"/>
      <c r="AO15" s="499"/>
      <c r="AP15" s="499"/>
      <c r="AQ15" s="499"/>
      <c r="AR15" s="499"/>
      <c r="AS15" s="499"/>
      <c r="AT15" s="499"/>
      <c r="AU15" s="499"/>
      <c r="AV15" s="499"/>
      <c r="AW15" s="499"/>
      <c r="AX15" s="499"/>
      <c r="AY15" s="499"/>
      <c r="AZ15" s="499"/>
      <c r="BA15" s="499"/>
      <c r="BB15" s="499"/>
      <c r="BC15" s="499"/>
    </row>
    <row r="16" spans="1:62" ht="18" customHeight="1">
      <c r="A16" s="936" t="s">
        <v>153</v>
      </c>
      <c r="B16" s="937"/>
      <c r="C16" s="937"/>
      <c r="D16" s="928"/>
      <c r="E16" s="938" t="s">
        <v>80</v>
      </c>
      <c r="F16" s="918"/>
      <c r="G16" s="918"/>
      <c r="H16" s="939">
        <f>'決裁頭紙 '!Q65</f>
        <v>10000000</v>
      </c>
      <c r="I16" s="939"/>
      <c r="J16" s="939"/>
      <c r="K16" s="939"/>
      <c r="L16" s="136" t="s">
        <v>146</v>
      </c>
      <c r="M16" s="1344">
        <f>(H16*0.1)</f>
        <v>1000000</v>
      </c>
      <c r="N16" s="1344"/>
      <c r="O16" s="1344"/>
      <c r="P16" s="1345"/>
      <c r="Q16" s="124" t="s">
        <v>177</v>
      </c>
      <c r="R16" s="940" t="s">
        <v>178</v>
      </c>
      <c r="S16" s="940"/>
      <c r="T16" s="940"/>
      <c r="U16" s="940"/>
      <c r="V16" s="124" t="s">
        <v>179</v>
      </c>
      <c r="W16" s="940" t="s">
        <v>180</v>
      </c>
      <c r="X16" s="940"/>
      <c r="Y16" s="940"/>
      <c r="Z16" s="1058"/>
      <c r="AA16" s="499" t="s">
        <v>181</v>
      </c>
      <c r="AB16" s="152"/>
      <c r="AC16" s="499"/>
      <c r="AD16" s="499"/>
      <c r="AE16" s="499"/>
      <c r="AF16" s="499"/>
      <c r="AG16" s="499"/>
      <c r="AH16" s="499"/>
      <c r="AI16" s="499"/>
      <c r="AJ16" s="154"/>
      <c r="AK16" s="154"/>
      <c r="AL16" s="154"/>
      <c r="AM16" s="7"/>
      <c r="AN16" s="154"/>
      <c r="AO16" s="1313"/>
      <c r="AP16" s="1313"/>
      <c r="AQ16" s="1313"/>
      <c r="AR16" s="1313"/>
      <c r="AS16" s="1313"/>
      <c r="AT16" s="1314"/>
      <c r="AU16" s="154"/>
      <c r="AV16" s="1313"/>
      <c r="AW16" s="1313"/>
      <c r="AX16" s="1314"/>
      <c r="AY16" s="154"/>
      <c r="AZ16" s="1313"/>
      <c r="BA16" s="1313"/>
      <c r="BB16" s="1313"/>
      <c r="BC16" s="1314"/>
      <c r="BD16" s="7"/>
      <c r="BE16" s="7"/>
      <c r="BF16" s="112"/>
      <c r="BG16" s="112"/>
      <c r="BH16" s="112"/>
      <c r="BI16" s="112"/>
      <c r="BJ16" s="112"/>
    </row>
    <row r="17" spans="1:56" ht="17.25" customHeight="1">
      <c r="A17" s="886" t="s">
        <v>52</v>
      </c>
      <c r="B17" s="887"/>
      <c r="C17" s="887"/>
      <c r="D17" s="888"/>
      <c r="E17" s="915" t="s">
        <v>154</v>
      </c>
      <c r="F17" s="916"/>
      <c r="G17" s="916"/>
      <c r="H17" s="916"/>
      <c r="I17" s="1315"/>
      <c r="J17" s="915" t="s">
        <v>155</v>
      </c>
      <c r="K17" s="916"/>
      <c r="L17" s="916"/>
      <c r="M17" s="916"/>
      <c r="N17" s="916"/>
      <c r="O17" s="916"/>
      <c r="P17" s="916"/>
      <c r="Q17" s="916"/>
      <c r="R17" s="940" t="s">
        <v>174</v>
      </c>
      <c r="S17" s="940"/>
      <c r="T17" s="940"/>
      <c r="U17" s="940"/>
      <c r="V17" s="940"/>
      <c r="W17" s="940"/>
      <c r="X17" s="940"/>
      <c r="Y17" s="940"/>
      <c r="Z17" s="513" t="s">
        <v>182</v>
      </c>
      <c r="AA17" s="156"/>
      <c r="AB17" s="499"/>
      <c r="AC17" s="499"/>
      <c r="AD17" s="499"/>
      <c r="AE17" s="499"/>
      <c r="AF17" s="499"/>
      <c r="AG17" s="499"/>
      <c r="AH17" s="499"/>
      <c r="AI17" s="499"/>
      <c r="AJ17" s="499"/>
      <c r="AK17" s="499"/>
      <c r="AL17" s="499"/>
      <c r="AM17" s="499"/>
      <c r="AN17" s="499"/>
      <c r="AO17" s="499"/>
      <c r="AP17" s="499"/>
      <c r="AQ17" s="499"/>
      <c r="AR17" s="499"/>
      <c r="AS17" s="499"/>
      <c r="AT17" s="499"/>
      <c r="AU17" s="499"/>
      <c r="AV17" s="499"/>
      <c r="AW17" s="499"/>
      <c r="AX17" s="499"/>
      <c r="AY17" s="499"/>
      <c r="AZ17" s="499"/>
      <c r="BA17" s="499"/>
      <c r="BB17" s="499"/>
      <c r="BC17" s="499"/>
    </row>
    <row r="18" spans="1:56" ht="17.25" customHeight="1" thickBot="1">
      <c r="A18" s="920" t="s">
        <v>53</v>
      </c>
      <c r="B18" s="921"/>
      <c r="C18" s="921"/>
      <c r="D18" s="922"/>
      <c r="E18" s="7" t="s">
        <v>120</v>
      </c>
      <c r="F18" s="1316" t="s">
        <v>150</v>
      </c>
      <c r="G18" s="7" t="s">
        <v>120</v>
      </c>
      <c r="H18" s="1317" t="s">
        <v>484</v>
      </c>
      <c r="I18" s="945" t="s">
        <v>54</v>
      </c>
      <c r="J18" s="921"/>
      <c r="K18" s="7" t="s">
        <v>120</v>
      </c>
      <c r="L18" s="1318" t="s">
        <v>485</v>
      </c>
      <c r="M18" s="1318"/>
      <c r="N18" s="1318"/>
      <c r="O18" s="7" t="s">
        <v>120</v>
      </c>
      <c r="P18" s="1318" t="s">
        <v>486</v>
      </c>
      <c r="Q18" s="1318"/>
      <c r="R18" s="1319"/>
      <c r="S18" s="1320" t="s">
        <v>55</v>
      </c>
      <c r="T18" s="1321"/>
      <c r="U18" s="1321"/>
      <c r="V18" s="1322"/>
      <c r="W18" s="942" t="s">
        <v>487</v>
      </c>
      <c r="X18" s="946"/>
      <c r="Y18" s="946"/>
      <c r="Z18" s="1323"/>
      <c r="AA18" s="157"/>
      <c r="AB18" s="142" t="s">
        <v>488</v>
      </c>
      <c r="AC18" s="1307"/>
      <c r="AD18" s="1307"/>
      <c r="AE18" s="1307"/>
      <c r="AF18" s="1307"/>
      <c r="AG18" s="1307"/>
      <c r="AH18" s="1307"/>
      <c r="AI18" s="1307"/>
      <c r="AJ18" s="1307"/>
      <c r="AK18" s="1307"/>
      <c r="AL18" s="1307"/>
      <c r="AM18" s="1307"/>
      <c r="AN18" s="1307"/>
      <c r="AO18" s="1307"/>
      <c r="AP18" s="1307"/>
      <c r="AQ18" s="1307"/>
      <c r="AR18" s="1307"/>
      <c r="AS18" s="1307"/>
      <c r="AT18" s="1307"/>
      <c r="AU18" s="1307"/>
      <c r="AV18" s="1307"/>
      <c r="AW18" s="1307"/>
      <c r="AX18" s="1307"/>
      <c r="AY18" s="1307"/>
      <c r="AZ18" s="1307"/>
      <c r="BA18" s="1307"/>
      <c r="BB18" s="1307"/>
      <c r="BC18" s="1307"/>
      <c r="BD18" s="1324"/>
    </row>
    <row r="19" spans="1:56" ht="18" customHeight="1">
      <c r="A19" s="951" t="s">
        <v>455</v>
      </c>
      <c r="B19" s="879"/>
      <c r="C19" s="879"/>
      <c r="D19" s="879"/>
      <c r="E19" s="879"/>
      <c r="F19" s="879"/>
      <c r="G19" s="879"/>
      <c r="H19" s="879"/>
      <c r="I19" s="879"/>
      <c r="J19" s="879"/>
      <c r="K19" s="879"/>
      <c r="L19" s="879"/>
      <c r="M19" s="879"/>
      <c r="N19" s="879"/>
      <c r="O19" s="879"/>
      <c r="P19" s="879"/>
      <c r="Q19" s="879"/>
      <c r="R19" s="879"/>
      <c r="S19" s="879"/>
      <c r="T19" s="879"/>
      <c r="U19" s="879"/>
      <c r="V19" s="879"/>
      <c r="W19" s="879"/>
      <c r="X19" s="879"/>
      <c r="Y19" s="879"/>
      <c r="Z19" s="952"/>
      <c r="AA19" s="499"/>
      <c r="AB19" s="142" t="s">
        <v>489</v>
      </c>
      <c r="AC19" s="158"/>
      <c r="AE19" s="158"/>
      <c r="AN19" s="158"/>
    </row>
    <row r="20" spans="1:56" ht="18" customHeight="1">
      <c r="A20" s="24"/>
      <c r="B20" s="110" t="s">
        <v>183</v>
      </c>
      <c r="C20" s="7" t="s">
        <v>120</v>
      </c>
      <c r="D20" s="953" t="s">
        <v>147</v>
      </c>
      <c r="E20" s="955"/>
      <c r="F20" s="955" t="s">
        <v>148</v>
      </c>
      <c r="G20" s="955"/>
      <c r="H20" s="955"/>
      <c r="I20" s="1325" t="s">
        <v>185</v>
      </c>
      <c r="J20" s="1325"/>
      <c r="K20" s="1325"/>
      <c r="L20" s="1307"/>
      <c r="M20" s="111" t="s">
        <v>186</v>
      </c>
      <c r="N20" s="7" t="s">
        <v>120</v>
      </c>
      <c r="O20" s="953" t="s">
        <v>149</v>
      </c>
      <c r="P20" s="1326"/>
      <c r="Q20" s="1326"/>
      <c r="R20" s="1326"/>
      <c r="S20" s="1326"/>
      <c r="T20" s="1326"/>
      <c r="U20" s="1326"/>
      <c r="V20" s="1326"/>
      <c r="W20" s="1326"/>
      <c r="X20" s="1326"/>
      <c r="Y20" s="1326"/>
      <c r="Z20" s="1327"/>
      <c r="AA20" s="160"/>
      <c r="AB20" s="161"/>
      <c r="AN20" s="158"/>
    </row>
    <row r="21" spans="1:56" ht="18" customHeight="1">
      <c r="A21" s="514"/>
      <c r="B21" s="110" t="s">
        <v>187</v>
      </c>
      <c r="C21" s="7" t="s">
        <v>120</v>
      </c>
      <c r="D21" s="499" t="s">
        <v>108</v>
      </c>
      <c r="G21" s="499"/>
      <c r="H21" s="499"/>
      <c r="I21" s="147"/>
      <c r="J21" s="147"/>
      <c r="K21" s="147"/>
      <c r="L21" s="147"/>
      <c r="M21" s="147"/>
      <c r="N21" s="147"/>
      <c r="O21" s="147"/>
      <c r="P21" s="147"/>
      <c r="Q21" s="147"/>
      <c r="R21" s="147"/>
      <c r="S21" s="147"/>
      <c r="T21" s="499"/>
      <c r="U21" s="499"/>
      <c r="V21" s="499"/>
      <c r="W21" s="499"/>
      <c r="X21" s="499"/>
      <c r="Y21" s="499"/>
      <c r="Z21" s="515"/>
      <c r="AA21" s="499"/>
      <c r="AB21" s="161"/>
      <c r="AC21" s="158"/>
      <c r="AN21" s="158"/>
    </row>
    <row r="22" spans="1:56" ht="18" customHeight="1">
      <c r="A22" s="514"/>
      <c r="B22" s="7"/>
      <c r="C22" s="953"/>
      <c r="D22" s="953"/>
      <c r="E22" s="114"/>
      <c r="F22" s="114"/>
      <c r="G22" s="114"/>
      <c r="H22" s="114"/>
      <c r="I22" s="147"/>
      <c r="J22" s="1328"/>
      <c r="K22" s="1328"/>
      <c r="L22" s="1328"/>
      <c r="M22" s="1328"/>
      <c r="N22" s="1328"/>
      <c r="O22" s="1328"/>
      <c r="P22" s="1328"/>
      <c r="Q22" s="1328"/>
      <c r="R22" s="1328"/>
      <c r="S22" s="1328"/>
      <c r="T22" s="1329"/>
      <c r="U22" s="1329"/>
      <c r="V22" s="1329"/>
      <c r="W22" s="1329"/>
      <c r="X22" s="1329"/>
      <c r="Y22" s="1329"/>
      <c r="Z22" s="1330"/>
      <c r="AA22" s="157"/>
      <c r="AB22" s="164"/>
      <c r="BD22" s="158"/>
    </row>
    <row r="23" spans="1:56" ht="18" customHeight="1">
      <c r="A23" s="514"/>
      <c r="B23" s="498" t="s">
        <v>110</v>
      </c>
      <c r="C23" s="498"/>
      <c r="D23" s="498"/>
      <c r="E23" s="498"/>
      <c r="F23" s="498"/>
      <c r="G23" s="498"/>
      <c r="H23" s="498"/>
      <c r="I23" s="498"/>
      <c r="J23" s="498"/>
      <c r="K23" s="498"/>
      <c r="L23" s="498"/>
      <c r="M23" s="498"/>
      <c r="N23" s="498"/>
      <c r="O23" s="498"/>
      <c r="P23" s="498"/>
      <c r="Q23" s="498"/>
      <c r="R23" s="498"/>
      <c r="S23" s="498"/>
      <c r="T23" s="114"/>
      <c r="U23" s="114"/>
      <c r="V23" s="114"/>
      <c r="W23" s="114"/>
      <c r="X23" s="114"/>
      <c r="Y23" s="114"/>
      <c r="Z23" s="1331"/>
      <c r="AA23" s="156"/>
      <c r="AB23" s="168"/>
      <c r="AC23" s="154"/>
      <c r="AD23" s="169"/>
      <c r="AE23" s="1324"/>
      <c r="AF23" s="1324"/>
      <c r="AG23" s="1324"/>
      <c r="AH23" s="1324"/>
      <c r="AI23" s="1324"/>
      <c r="AJ23" s="1324"/>
      <c r="AK23" s="1324"/>
      <c r="AL23" s="1324"/>
      <c r="AM23" s="170"/>
      <c r="AN23" s="1332"/>
      <c r="AO23" s="1332"/>
      <c r="AP23" s="1332"/>
      <c r="AQ23" s="1332"/>
      <c r="AR23" s="1332"/>
      <c r="AS23" s="1332"/>
      <c r="AT23" s="1332"/>
      <c r="AU23" s="1332"/>
    </row>
    <row r="24" spans="1:56" ht="23.25" customHeight="1">
      <c r="A24" s="514"/>
      <c r="B24" s="128"/>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4"/>
      <c r="AA24" s="156"/>
      <c r="AB24" s="173"/>
      <c r="AC24" s="174"/>
      <c r="AD24" s="175"/>
      <c r="AE24" s="175"/>
      <c r="AF24" s="175"/>
      <c r="AG24" s="175"/>
      <c r="AH24" s="175"/>
      <c r="AI24" s="175"/>
      <c r="AJ24" s="175"/>
      <c r="AK24" s="175"/>
      <c r="AL24" s="175"/>
      <c r="AM24" s="175"/>
    </row>
    <row r="25" spans="1:56" ht="23.25" customHeight="1">
      <c r="A25" s="514"/>
      <c r="B25" s="508" t="s">
        <v>290</v>
      </c>
      <c r="C25" s="133"/>
      <c r="D25" s="113"/>
      <c r="E25" s="113"/>
      <c r="F25" s="113"/>
      <c r="G25" s="113"/>
      <c r="H25" s="113"/>
      <c r="I25" s="113"/>
      <c r="J25" s="113"/>
      <c r="K25" s="113"/>
      <c r="L25" s="113"/>
      <c r="M25" s="113"/>
      <c r="N25" s="113"/>
      <c r="O25" s="113"/>
      <c r="P25" s="113"/>
      <c r="Q25" s="113"/>
      <c r="R25" s="113"/>
      <c r="S25" s="113"/>
      <c r="T25" s="113"/>
      <c r="U25" s="113"/>
      <c r="V25" s="113"/>
      <c r="W25" s="7" t="s">
        <v>120</v>
      </c>
      <c r="X25" s="474" t="s">
        <v>150</v>
      </c>
      <c r="Y25" s="113"/>
      <c r="Z25" s="115"/>
      <c r="AB25" s="142" t="s">
        <v>490</v>
      </c>
      <c r="AF25" s="158"/>
      <c r="AL25" s="158"/>
    </row>
    <row r="26" spans="1:56" ht="22.5" customHeight="1">
      <c r="A26" s="25"/>
      <c r="B26" s="933" t="s">
        <v>158</v>
      </c>
      <c r="C26" s="933"/>
      <c r="D26" s="933"/>
      <c r="E26" s="933"/>
      <c r="F26" s="933"/>
      <c r="G26" s="933"/>
      <c r="H26" s="933"/>
      <c r="I26" s="7" t="s">
        <v>120</v>
      </c>
      <c r="J26" s="177" t="s">
        <v>150</v>
      </c>
      <c r="K26" s="960" t="s">
        <v>188</v>
      </c>
      <c r="L26" s="1333"/>
      <c r="M26" s="933"/>
      <c r="N26" s="933"/>
      <c r="O26" s="933"/>
      <c r="P26" s="933"/>
      <c r="Q26" s="933"/>
      <c r="R26" s="933"/>
      <c r="S26" s="933"/>
      <c r="T26" s="933"/>
      <c r="U26" s="933"/>
      <c r="V26" s="933"/>
      <c r="W26" s="933"/>
      <c r="X26" s="933"/>
      <c r="Y26" s="933"/>
      <c r="Z26" s="935"/>
      <c r="AA26" s="157"/>
      <c r="AB26" s="158"/>
    </row>
    <row r="27" spans="1:56" ht="23.25" customHeight="1">
      <c r="A27" s="963" t="s">
        <v>189</v>
      </c>
      <c r="B27" s="1334"/>
      <c r="C27" s="929"/>
      <c r="D27" s="929"/>
      <c r="E27" s="929"/>
      <c r="F27" s="929"/>
      <c r="G27" s="929"/>
      <c r="H27" s="929"/>
      <c r="I27" s="929"/>
      <c r="J27" s="929"/>
      <c r="K27" s="929"/>
      <c r="L27" s="929"/>
      <c r="M27" s="929"/>
      <c r="N27" s="929"/>
      <c r="O27" s="929"/>
      <c r="P27" s="929"/>
      <c r="Q27" s="929"/>
      <c r="R27" s="929"/>
      <c r="S27" s="929"/>
      <c r="T27" s="929"/>
      <c r="U27" s="929"/>
      <c r="V27" s="929"/>
      <c r="W27" s="929"/>
      <c r="X27" s="929"/>
      <c r="Y27" s="929"/>
      <c r="Z27" s="930"/>
      <c r="AA27" s="157"/>
      <c r="AB27" s="158"/>
    </row>
    <row r="28" spans="1:56" ht="23.25" customHeight="1">
      <c r="A28" s="965"/>
      <c r="B28" s="966"/>
      <c r="C28" s="966"/>
      <c r="D28" s="966"/>
      <c r="E28" s="966"/>
      <c r="F28" s="966"/>
      <c r="G28" s="966"/>
      <c r="H28" s="966"/>
      <c r="I28" s="966"/>
      <c r="J28" s="966"/>
      <c r="K28" s="966"/>
      <c r="L28" s="966"/>
      <c r="M28" s="966"/>
      <c r="N28" s="966"/>
      <c r="O28" s="966"/>
      <c r="P28" s="966"/>
      <c r="Q28" s="966"/>
      <c r="R28" s="966"/>
      <c r="S28" s="966"/>
      <c r="T28" s="966"/>
      <c r="U28" s="966"/>
      <c r="V28" s="966"/>
      <c r="W28" s="966"/>
      <c r="X28" s="966"/>
      <c r="Y28" s="966"/>
      <c r="Z28" s="967"/>
      <c r="AA28" s="156"/>
      <c r="AB28" s="178"/>
      <c r="AC28" s="146"/>
    </row>
    <row r="29" spans="1:56" ht="23.25" customHeight="1">
      <c r="A29" s="965"/>
      <c r="B29" s="966"/>
      <c r="C29" s="966"/>
      <c r="D29" s="966"/>
      <c r="E29" s="966"/>
      <c r="F29" s="966"/>
      <c r="G29" s="966"/>
      <c r="H29" s="966"/>
      <c r="I29" s="966"/>
      <c r="J29" s="966"/>
      <c r="K29" s="966"/>
      <c r="L29" s="966"/>
      <c r="M29" s="966"/>
      <c r="N29" s="966"/>
      <c r="O29" s="966"/>
      <c r="P29" s="966"/>
      <c r="Q29" s="966"/>
      <c r="R29" s="966"/>
      <c r="S29" s="966"/>
      <c r="T29" s="966"/>
      <c r="U29" s="966"/>
      <c r="V29" s="966"/>
      <c r="W29" s="966"/>
      <c r="X29" s="966"/>
      <c r="Y29" s="966"/>
      <c r="Z29" s="967"/>
      <c r="AA29" s="179"/>
      <c r="AB29" s="169"/>
      <c r="AC29" s="146"/>
    </row>
    <row r="30" spans="1:56" ht="23.25" customHeight="1" thickBot="1">
      <c r="A30" s="968"/>
      <c r="B30" s="969"/>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70"/>
      <c r="AA30" s="179"/>
      <c r="AB30" s="169"/>
    </row>
    <row r="31" spans="1:56" ht="15" customHeight="1">
      <c r="A31" s="976" t="s">
        <v>190</v>
      </c>
      <c r="B31" s="977"/>
      <c r="C31" s="977"/>
      <c r="D31" s="977"/>
      <c r="E31" s="977"/>
      <c r="F31" s="978"/>
      <c r="G31" s="979" t="s">
        <v>191</v>
      </c>
      <c r="H31" s="980"/>
      <c r="I31" s="980"/>
      <c r="J31" s="980"/>
      <c r="K31" s="980"/>
      <c r="L31" s="980"/>
      <c r="M31" s="980"/>
      <c r="N31" s="980"/>
      <c r="O31" s="980"/>
      <c r="P31" s="980"/>
      <c r="Q31" s="980"/>
      <c r="R31" s="980"/>
      <c r="S31" s="980"/>
      <c r="T31" s="980"/>
      <c r="U31" s="980"/>
      <c r="V31" s="980"/>
      <c r="W31" s="980"/>
      <c r="X31" s="980"/>
      <c r="Y31" s="980"/>
      <c r="Z31" s="981"/>
      <c r="AA31" s="199"/>
    </row>
    <row r="32" spans="1:56" ht="15" customHeight="1">
      <c r="A32" s="982" t="s">
        <v>192</v>
      </c>
      <c r="B32" s="1335"/>
      <c r="C32" s="1335"/>
      <c r="D32" s="1335"/>
      <c r="E32" s="1335"/>
      <c r="F32" s="1336"/>
      <c r="G32" s="880"/>
      <c r="H32" s="881"/>
      <c r="I32" s="881"/>
      <c r="J32" s="881"/>
      <c r="K32" s="881"/>
      <c r="L32" s="881"/>
      <c r="M32" s="881"/>
      <c r="N32" s="881"/>
      <c r="O32" s="881"/>
      <c r="P32" s="881"/>
      <c r="Q32" s="881"/>
      <c r="R32" s="881"/>
      <c r="S32" s="881"/>
      <c r="T32" s="881"/>
      <c r="U32" s="881"/>
      <c r="V32" s="881"/>
      <c r="W32" s="881"/>
      <c r="X32" s="881"/>
      <c r="Y32" s="881"/>
      <c r="Z32" s="883"/>
      <c r="AA32" s="199"/>
    </row>
    <row r="33" spans="1:33" ht="18.95" customHeight="1">
      <c r="A33" s="223"/>
      <c r="B33" s="209"/>
      <c r="C33" s="209"/>
      <c r="D33" s="209"/>
      <c r="E33" s="209"/>
      <c r="F33" s="224"/>
      <c r="G33" s="209"/>
      <c r="H33" s="209"/>
      <c r="I33" s="209"/>
      <c r="J33" s="209"/>
      <c r="K33" s="209"/>
      <c r="L33" s="209"/>
      <c r="M33" s="209"/>
      <c r="N33" s="209"/>
      <c r="O33" s="209"/>
      <c r="P33" s="209"/>
      <c r="Q33" s="209"/>
      <c r="R33" s="209"/>
      <c r="S33" s="209"/>
      <c r="T33" s="209"/>
      <c r="U33" s="209"/>
      <c r="V33" s="209"/>
      <c r="W33" s="209"/>
      <c r="X33" s="209"/>
      <c r="Y33" s="209"/>
      <c r="Z33" s="210"/>
      <c r="AA33" s="204"/>
      <c r="AB33" s="205"/>
      <c r="AC33" s="205"/>
      <c r="AD33" s="205"/>
      <c r="AE33" s="205"/>
      <c r="AF33" s="205"/>
      <c r="AG33" s="205"/>
    </row>
    <row r="34" spans="1:33" ht="18.95" customHeight="1">
      <c r="A34" s="223"/>
      <c r="B34" s="209"/>
      <c r="C34" s="209"/>
      <c r="D34" s="209"/>
      <c r="E34" s="209"/>
      <c r="F34" s="224"/>
      <c r="G34" s="209"/>
      <c r="H34" s="209"/>
      <c r="I34" s="209"/>
      <c r="J34" s="209"/>
      <c r="K34" s="209"/>
      <c r="L34" s="209"/>
      <c r="M34" s="209"/>
      <c r="N34" s="209"/>
      <c r="O34" s="209"/>
      <c r="P34" s="209"/>
      <c r="Q34" s="209"/>
      <c r="R34" s="209"/>
      <c r="S34" s="209"/>
      <c r="T34" s="209"/>
      <c r="U34" s="209"/>
      <c r="V34" s="209"/>
      <c r="W34" s="209"/>
      <c r="X34" s="209"/>
      <c r="Y34" s="209"/>
      <c r="Z34" s="210"/>
      <c r="AA34" s="197"/>
    </row>
    <row r="35" spans="1:33" ht="18.75" customHeight="1" thickBot="1">
      <c r="A35" s="225"/>
      <c r="B35" s="211"/>
      <c r="C35" s="211"/>
      <c r="D35" s="211"/>
      <c r="E35" s="211"/>
      <c r="F35" s="226"/>
      <c r="G35" s="211"/>
      <c r="H35" s="211"/>
      <c r="I35" s="211"/>
      <c r="J35" s="211"/>
      <c r="K35" s="211"/>
      <c r="L35" s="211"/>
      <c r="M35" s="211"/>
      <c r="N35" s="211"/>
      <c r="O35" s="211"/>
      <c r="P35" s="211"/>
      <c r="Q35" s="211"/>
      <c r="R35" s="211"/>
      <c r="S35" s="211"/>
      <c r="T35" s="211"/>
      <c r="U35" s="211"/>
      <c r="V35" s="211"/>
      <c r="W35" s="211"/>
      <c r="X35" s="211"/>
      <c r="Y35" s="211"/>
      <c r="Z35" s="212"/>
      <c r="AA35" s="207"/>
    </row>
    <row r="36" spans="1:33" ht="6" customHeight="1" thickBot="1">
      <c r="A36" s="213"/>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499"/>
    </row>
    <row r="37" spans="1:33" ht="19.5" customHeight="1" thickBot="1">
      <c r="A37" s="994" t="s">
        <v>111</v>
      </c>
      <c r="B37" s="995"/>
      <c r="C37" s="995"/>
      <c r="D37" s="996"/>
      <c r="E37" s="990" t="s">
        <v>491</v>
      </c>
      <c r="F37" s="991"/>
      <c r="G37" s="991"/>
      <c r="H37" s="991"/>
      <c r="I37" s="991"/>
      <c r="J37" s="991"/>
      <c r="K37" s="991"/>
      <c r="L37" s="991"/>
      <c r="M37" s="991"/>
      <c r="N37" s="991"/>
      <c r="O37" s="991"/>
      <c r="P37" s="991"/>
      <c r="Q37" s="991"/>
      <c r="R37" s="991"/>
      <c r="S37" s="992" t="s">
        <v>477</v>
      </c>
      <c r="T37" s="992"/>
      <c r="U37" s="992"/>
      <c r="V37" s="992"/>
      <c r="W37" s="992"/>
      <c r="X37" s="992"/>
      <c r="Y37" s="992"/>
      <c r="Z37" s="993"/>
      <c r="AA37" s="160"/>
    </row>
    <row r="38" spans="1:33" ht="18.75" customHeight="1">
      <c r="A38" s="971" t="s">
        <v>159</v>
      </c>
      <c r="B38" s="972"/>
      <c r="C38" s="972"/>
      <c r="D38" s="972"/>
      <c r="E38" s="972"/>
      <c r="F38" s="972"/>
      <c r="G38" s="972"/>
      <c r="H38" s="972"/>
      <c r="I38" s="972"/>
      <c r="J38" s="972"/>
      <c r="K38" s="972"/>
      <c r="L38" s="972"/>
      <c r="M38" s="972"/>
      <c r="N38" s="972"/>
      <c r="O38" s="972"/>
      <c r="P38" s="972"/>
      <c r="Q38" s="972"/>
      <c r="R38" s="972"/>
      <c r="S38" s="972"/>
      <c r="T38" s="972"/>
      <c r="U38" s="972"/>
      <c r="V38" s="972"/>
      <c r="W38" s="972"/>
      <c r="X38" s="972"/>
      <c r="Y38" s="972"/>
      <c r="Z38" s="973"/>
      <c r="AA38" s="499"/>
    </row>
    <row r="39" spans="1:33" ht="15" customHeight="1">
      <c r="A39" s="974"/>
      <c r="B39" s="1337"/>
      <c r="C39" s="1337"/>
      <c r="D39" s="1337"/>
      <c r="E39" s="1337"/>
      <c r="F39" s="1337"/>
      <c r="G39" s="1337"/>
      <c r="H39" s="1337"/>
      <c r="I39" s="1337"/>
      <c r="J39" s="1337"/>
      <c r="K39" s="1337"/>
      <c r="L39" s="1337"/>
      <c r="M39" s="1337"/>
      <c r="N39" s="213"/>
      <c r="O39" s="213"/>
      <c r="P39" s="213"/>
      <c r="Q39" s="213"/>
      <c r="R39" s="213"/>
      <c r="S39" s="213"/>
      <c r="T39" s="985" t="s">
        <v>170</v>
      </c>
      <c r="U39" s="880" t="s">
        <v>193</v>
      </c>
      <c r="V39" s="881"/>
      <c r="W39" s="882"/>
      <c r="X39" s="881" t="s">
        <v>194</v>
      </c>
      <c r="Y39" s="881"/>
      <c r="Z39" s="883"/>
      <c r="AA39" s="160"/>
    </row>
    <row r="40" spans="1:33" ht="15" customHeight="1">
      <c r="A40" s="214"/>
      <c r="B40" s="213"/>
      <c r="C40" s="213"/>
      <c r="D40" s="213"/>
      <c r="E40" s="213"/>
      <c r="F40" s="213"/>
      <c r="G40" s="213"/>
      <c r="H40" s="213"/>
      <c r="I40" s="213"/>
      <c r="J40" s="213"/>
      <c r="K40" s="213"/>
      <c r="L40" s="213"/>
      <c r="M40" s="213"/>
      <c r="N40" s="213"/>
      <c r="O40" s="213"/>
      <c r="P40" s="213"/>
      <c r="Q40" s="213"/>
      <c r="R40" s="213"/>
      <c r="S40" s="213"/>
      <c r="T40" s="985"/>
      <c r="U40" s="987" t="s">
        <v>195</v>
      </c>
      <c r="V40" s="988"/>
      <c r="W40" s="989"/>
      <c r="X40" s="987" t="s">
        <v>195</v>
      </c>
      <c r="Y40" s="988"/>
      <c r="Z40" s="997"/>
      <c r="AA40" s="160"/>
    </row>
    <row r="41" spans="1:33" ht="15" customHeight="1">
      <c r="A41" s="214"/>
      <c r="B41" s="213"/>
      <c r="C41" s="213"/>
      <c r="D41" s="213"/>
      <c r="E41" s="213"/>
      <c r="F41" s="213"/>
      <c r="G41" s="213"/>
      <c r="H41" s="213"/>
      <c r="I41" s="213"/>
      <c r="J41" s="213"/>
      <c r="K41" s="213"/>
      <c r="L41" s="213"/>
      <c r="M41" s="213"/>
      <c r="N41" s="213"/>
      <c r="O41" s="213"/>
      <c r="P41" s="213"/>
      <c r="Q41" s="213"/>
      <c r="R41" s="213"/>
      <c r="S41" s="213"/>
      <c r="T41" s="985"/>
      <c r="U41" s="227"/>
      <c r="V41" s="205"/>
      <c r="W41" s="228"/>
      <c r="X41" s="205"/>
      <c r="Y41" s="205"/>
      <c r="Z41" s="229"/>
      <c r="AA41" s="160"/>
    </row>
    <row r="42" spans="1:33" ht="18.75" customHeight="1">
      <c r="A42" s="214"/>
      <c r="B42" s="213"/>
      <c r="C42" s="213"/>
      <c r="D42" s="213"/>
      <c r="E42" s="213"/>
      <c r="F42" s="213"/>
      <c r="G42" s="213"/>
      <c r="H42" s="213"/>
      <c r="I42" s="213"/>
      <c r="J42" s="213"/>
      <c r="K42" s="213"/>
      <c r="L42" s="213"/>
      <c r="M42" s="213"/>
      <c r="N42" s="213"/>
      <c r="O42" s="213"/>
      <c r="P42" s="213"/>
      <c r="Q42" s="213"/>
      <c r="R42" s="213"/>
      <c r="S42" s="213"/>
      <c r="T42" s="985"/>
      <c r="U42" s="215"/>
      <c r="V42" s="213"/>
      <c r="W42" s="216"/>
      <c r="X42" s="213"/>
      <c r="Y42" s="213"/>
      <c r="Z42" s="217"/>
    </row>
    <row r="43" spans="1:33" ht="18.75" customHeight="1" thickBot="1">
      <c r="A43" s="218"/>
      <c r="B43" s="219"/>
      <c r="C43" s="219"/>
      <c r="D43" s="219"/>
      <c r="E43" s="219"/>
      <c r="F43" s="219"/>
      <c r="G43" s="219"/>
      <c r="H43" s="219"/>
      <c r="I43" s="219"/>
      <c r="J43" s="219"/>
      <c r="K43" s="219"/>
      <c r="L43" s="219"/>
      <c r="M43" s="219"/>
      <c r="N43" s="219"/>
      <c r="O43" s="219"/>
      <c r="P43" s="219"/>
      <c r="Q43" s="219"/>
      <c r="R43" s="219"/>
      <c r="S43" s="219"/>
      <c r="T43" s="986"/>
      <c r="U43" s="220"/>
      <c r="V43" s="219"/>
      <c r="W43" s="221"/>
      <c r="X43" s="219"/>
      <c r="Y43" s="219"/>
      <c r="Z43" s="222"/>
      <c r="AD43" s="499"/>
    </row>
    <row r="44" spans="1:33" ht="17.25" customHeight="1">
      <c r="A44" s="879"/>
      <c r="B44" s="879"/>
      <c r="C44" s="879"/>
      <c r="D44" s="879"/>
      <c r="E44" s="879"/>
      <c r="F44" s="879"/>
      <c r="G44" s="879"/>
      <c r="H44" s="879"/>
      <c r="I44" s="879"/>
      <c r="J44" s="879"/>
      <c r="K44" s="879"/>
      <c r="L44" s="879"/>
      <c r="M44" s="879"/>
      <c r="N44" s="879"/>
      <c r="O44" s="879"/>
      <c r="P44" s="879"/>
      <c r="Q44" s="500"/>
      <c r="R44" s="500"/>
      <c r="S44" s="500"/>
      <c r="T44" s="499"/>
      <c r="U44" s="500"/>
      <c r="V44" s="500" t="s">
        <v>492</v>
      </c>
      <c r="W44" s="500"/>
      <c r="X44" s="500"/>
      <c r="Y44" s="500"/>
      <c r="Z44" s="500"/>
      <c r="AA44" s="146"/>
    </row>
    <row r="45" spans="1:33" ht="17.25" customHeight="1">
      <c r="A45" s="1305"/>
      <c r="B45" s="1338"/>
      <c r="C45" s="1338"/>
      <c r="D45" s="1338"/>
      <c r="E45" s="1338"/>
      <c r="F45" s="1338"/>
      <c r="G45" s="1338"/>
      <c r="H45" s="1338"/>
      <c r="I45" s="1338"/>
      <c r="J45" s="1338"/>
      <c r="K45" s="1338"/>
      <c r="L45" s="1338"/>
      <c r="M45" s="1338"/>
      <c r="N45" s="1338"/>
      <c r="O45" s="1338"/>
      <c r="P45" s="1338"/>
      <c r="Q45" s="1338"/>
      <c r="R45" s="1338"/>
      <c r="S45" s="1338"/>
      <c r="T45" s="1338"/>
      <c r="U45" s="1338"/>
      <c r="V45" s="1338"/>
      <c r="W45" s="1338"/>
      <c r="X45" s="1338"/>
      <c r="Y45" s="1338"/>
      <c r="Z45" s="1338"/>
      <c r="AA45" s="146"/>
    </row>
  </sheetData>
  <mergeCells count="82">
    <mergeCell ref="A44:P44"/>
    <mergeCell ref="A45:Z45"/>
    <mergeCell ref="E10:K10"/>
    <mergeCell ref="A38:Z38"/>
    <mergeCell ref="A39:M39"/>
    <mergeCell ref="T39:T43"/>
    <mergeCell ref="U39:W39"/>
    <mergeCell ref="X39:Z39"/>
    <mergeCell ref="U40:W40"/>
    <mergeCell ref="X40:Z40"/>
    <mergeCell ref="A29:Z29"/>
    <mergeCell ref="A30:Z30"/>
    <mergeCell ref="A31:F31"/>
    <mergeCell ref="G31:Z32"/>
    <mergeCell ref="A32:F32"/>
    <mergeCell ref="A37:D37"/>
    <mergeCell ref="E37:R37"/>
    <mergeCell ref="S37:Z37"/>
    <mergeCell ref="B26:H26"/>
    <mergeCell ref="K26:L26"/>
    <mergeCell ref="M26:Z26"/>
    <mergeCell ref="A27:B27"/>
    <mergeCell ref="C27:Z27"/>
    <mergeCell ref="A28:Z28"/>
    <mergeCell ref="A19:Z19"/>
    <mergeCell ref="D20:E20"/>
    <mergeCell ref="F20:H20"/>
    <mergeCell ref="I20:K20"/>
    <mergeCell ref="O20:Z20"/>
    <mergeCell ref="C22:D22"/>
    <mergeCell ref="A17:D17"/>
    <mergeCell ref="E17:I17"/>
    <mergeCell ref="J17:Q17"/>
    <mergeCell ref="R17:Y17"/>
    <mergeCell ref="A18:D18"/>
    <mergeCell ref="I18:J18"/>
    <mergeCell ref="L18:N18"/>
    <mergeCell ref="P18:R18"/>
    <mergeCell ref="S18:V18"/>
    <mergeCell ref="W18:Z18"/>
    <mergeCell ref="A16:D16"/>
    <mergeCell ref="E16:G16"/>
    <mergeCell ref="H16:K16"/>
    <mergeCell ref="M16:P16"/>
    <mergeCell ref="R16:U16"/>
    <mergeCell ref="W16:Z16"/>
    <mergeCell ref="A12:D14"/>
    <mergeCell ref="E12:Z12"/>
    <mergeCell ref="E13:Z13"/>
    <mergeCell ref="E14:Z14"/>
    <mergeCell ref="A15:D15"/>
    <mergeCell ref="H15:I15"/>
    <mergeCell ref="K15:P15"/>
    <mergeCell ref="Q15:Z15"/>
    <mergeCell ref="A10:D10"/>
    <mergeCell ref="L10:M10"/>
    <mergeCell ref="N10:Z10"/>
    <mergeCell ref="A11:D11"/>
    <mergeCell ref="E11:I11"/>
    <mergeCell ref="K11:S11"/>
    <mergeCell ref="T11:W11"/>
    <mergeCell ref="X11:Y11"/>
    <mergeCell ref="A8:D8"/>
    <mergeCell ref="E8:G8"/>
    <mergeCell ref="H8:L8"/>
    <mergeCell ref="N8:R8"/>
    <mergeCell ref="U8:Z8"/>
    <mergeCell ref="A9:D9"/>
    <mergeCell ref="S4:T4"/>
    <mergeCell ref="U4:Y4"/>
    <mergeCell ref="A5:D5"/>
    <mergeCell ref="A6:D6"/>
    <mergeCell ref="E6:Z6"/>
    <mergeCell ref="A7:D7"/>
    <mergeCell ref="F7:H7"/>
    <mergeCell ref="I7:Z7"/>
    <mergeCell ref="A1:M1"/>
    <mergeCell ref="A2:Z2"/>
    <mergeCell ref="A3:F3"/>
    <mergeCell ref="G3:H3"/>
    <mergeCell ref="S3:T3"/>
    <mergeCell ref="U3:Y3"/>
  </mergeCells>
  <phoneticPr fontId="3"/>
  <dataValidations count="6">
    <dataValidation type="list" allowBlank="1" showInputMessage="1" showErrorMessage="1" sqref="WVR98305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formula1>"1,2,3,4,5,6,7,8,9,10,11,12,13,14,15,16,17,18,19,20,21,22,23,24,25,26,27,28,29,30,31"</formula1>
    </dataValidation>
    <dataValidation type="list" allowBlank="1" showInputMessage="1" showErrorMessage="1" sqref="WVP98305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formula1>"1,2,3,4,5,6,7,8,9,10,11,12"</formula1>
    </dataValidation>
    <dataValidation type="list" allowBlank="1" showInputMessage="1" showErrorMessage="1" sqref="WVM983050:WVN98305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formula1>"2023,2024,2025,2026,2027,2028,2029,2030"</formula1>
    </dataValidation>
    <dataValidation type="list" allowBlank="1" sqref="A3:F3 IW3:JB3 SS3:SX3 ACO3:ACT3 AMK3:AMP3 AWG3:AWL3 BGC3:BGH3 BPY3:BQD3 BZU3:BZZ3 CJQ3:CJV3 CTM3:CTR3 DDI3:DDN3 DNE3:DNJ3 DXA3:DXF3 EGW3:EHB3 EQS3:EQX3 FAO3:FAT3 FKK3:FKP3 FUG3:FUL3 GEC3:GEH3 GNY3:GOD3 GXU3:GXZ3 HHQ3:HHV3 HRM3:HRR3 IBI3:IBN3 ILE3:ILJ3 IVA3:IVF3 JEW3:JFB3 JOS3:JOX3 JYO3:JYT3 KIK3:KIP3 KSG3:KSL3 LCC3:LCH3 LLY3:LMD3 LVU3:LVZ3 MFQ3:MFV3 MPM3:MPR3 MZI3:MZN3 NJE3:NJJ3 NTA3:NTF3 OCW3:ODB3 OMS3:OMX3 OWO3:OWT3 PGK3:PGP3 PQG3:PQL3 QAC3:QAH3 QJY3:QKD3 QTU3:QTZ3 RDQ3:RDV3 RNM3:RNR3 RXI3:RXN3 SHE3:SHJ3 SRA3:SRF3 TAW3:TBB3 TKS3:TKX3 TUO3:TUT3 UEK3:UEP3 UOG3:UOL3 UYC3:UYH3 VHY3:VID3 VRU3:VRZ3 WBQ3:WBV3 WLM3:WLR3 WVI3:WVN3 A65539:F65539 IW65539:JB65539 SS65539:SX65539 ACO65539:ACT65539 AMK65539:AMP65539 AWG65539:AWL65539 BGC65539:BGH65539 BPY65539:BQD65539 BZU65539:BZZ65539 CJQ65539:CJV65539 CTM65539:CTR65539 DDI65539:DDN65539 DNE65539:DNJ65539 DXA65539:DXF65539 EGW65539:EHB65539 EQS65539:EQX65539 FAO65539:FAT65539 FKK65539:FKP65539 FUG65539:FUL65539 GEC65539:GEH65539 GNY65539:GOD65539 GXU65539:GXZ65539 HHQ65539:HHV65539 HRM65539:HRR65539 IBI65539:IBN65539 ILE65539:ILJ65539 IVA65539:IVF65539 JEW65539:JFB65539 JOS65539:JOX65539 JYO65539:JYT65539 KIK65539:KIP65539 KSG65539:KSL65539 LCC65539:LCH65539 LLY65539:LMD65539 LVU65539:LVZ65539 MFQ65539:MFV65539 MPM65539:MPR65539 MZI65539:MZN65539 NJE65539:NJJ65539 NTA65539:NTF65539 OCW65539:ODB65539 OMS65539:OMX65539 OWO65539:OWT65539 PGK65539:PGP65539 PQG65539:PQL65539 QAC65539:QAH65539 QJY65539:QKD65539 QTU65539:QTZ65539 RDQ65539:RDV65539 RNM65539:RNR65539 RXI65539:RXN65539 SHE65539:SHJ65539 SRA65539:SRF65539 TAW65539:TBB65539 TKS65539:TKX65539 TUO65539:TUT65539 UEK65539:UEP65539 UOG65539:UOL65539 UYC65539:UYH65539 VHY65539:VID65539 VRU65539:VRZ65539 WBQ65539:WBV65539 WLM65539:WLR65539 WVI65539:WVN65539 A131075:F131075 IW131075:JB131075 SS131075:SX131075 ACO131075:ACT131075 AMK131075:AMP131075 AWG131075:AWL131075 BGC131075:BGH131075 BPY131075:BQD131075 BZU131075:BZZ131075 CJQ131075:CJV131075 CTM131075:CTR131075 DDI131075:DDN131075 DNE131075:DNJ131075 DXA131075:DXF131075 EGW131075:EHB131075 EQS131075:EQX131075 FAO131075:FAT131075 FKK131075:FKP131075 FUG131075:FUL131075 GEC131075:GEH131075 GNY131075:GOD131075 GXU131075:GXZ131075 HHQ131075:HHV131075 HRM131075:HRR131075 IBI131075:IBN131075 ILE131075:ILJ131075 IVA131075:IVF131075 JEW131075:JFB131075 JOS131075:JOX131075 JYO131075:JYT131075 KIK131075:KIP131075 KSG131075:KSL131075 LCC131075:LCH131075 LLY131075:LMD131075 LVU131075:LVZ131075 MFQ131075:MFV131075 MPM131075:MPR131075 MZI131075:MZN131075 NJE131075:NJJ131075 NTA131075:NTF131075 OCW131075:ODB131075 OMS131075:OMX131075 OWO131075:OWT131075 PGK131075:PGP131075 PQG131075:PQL131075 QAC131075:QAH131075 QJY131075:QKD131075 QTU131075:QTZ131075 RDQ131075:RDV131075 RNM131075:RNR131075 RXI131075:RXN131075 SHE131075:SHJ131075 SRA131075:SRF131075 TAW131075:TBB131075 TKS131075:TKX131075 TUO131075:TUT131075 UEK131075:UEP131075 UOG131075:UOL131075 UYC131075:UYH131075 VHY131075:VID131075 VRU131075:VRZ131075 WBQ131075:WBV131075 WLM131075:WLR131075 WVI131075:WVN131075 A196611:F196611 IW196611:JB196611 SS196611:SX196611 ACO196611:ACT196611 AMK196611:AMP196611 AWG196611:AWL196611 BGC196611:BGH196611 BPY196611:BQD196611 BZU196611:BZZ196611 CJQ196611:CJV196611 CTM196611:CTR196611 DDI196611:DDN196611 DNE196611:DNJ196611 DXA196611:DXF196611 EGW196611:EHB196611 EQS196611:EQX196611 FAO196611:FAT196611 FKK196611:FKP196611 FUG196611:FUL196611 GEC196611:GEH196611 GNY196611:GOD196611 GXU196611:GXZ196611 HHQ196611:HHV196611 HRM196611:HRR196611 IBI196611:IBN196611 ILE196611:ILJ196611 IVA196611:IVF196611 JEW196611:JFB196611 JOS196611:JOX196611 JYO196611:JYT196611 KIK196611:KIP196611 KSG196611:KSL196611 LCC196611:LCH196611 LLY196611:LMD196611 LVU196611:LVZ196611 MFQ196611:MFV196611 MPM196611:MPR196611 MZI196611:MZN196611 NJE196611:NJJ196611 NTA196611:NTF196611 OCW196611:ODB196611 OMS196611:OMX196611 OWO196611:OWT196611 PGK196611:PGP196611 PQG196611:PQL196611 QAC196611:QAH196611 QJY196611:QKD196611 QTU196611:QTZ196611 RDQ196611:RDV196611 RNM196611:RNR196611 RXI196611:RXN196611 SHE196611:SHJ196611 SRA196611:SRF196611 TAW196611:TBB196611 TKS196611:TKX196611 TUO196611:TUT196611 UEK196611:UEP196611 UOG196611:UOL196611 UYC196611:UYH196611 VHY196611:VID196611 VRU196611:VRZ196611 WBQ196611:WBV196611 WLM196611:WLR196611 WVI196611:WVN196611 A262147:F262147 IW262147:JB262147 SS262147:SX262147 ACO262147:ACT262147 AMK262147:AMP262147 AWG262147:AWL262147 BGC262147:BGH262147 BPY262147:BQD262147 BZU262147:BZZ262147 CJQ262147:CJV262147 CTM262147:CTR262147 DDI262147:DDN262147 DNE262147:DNJ262147 DXA262147:DXF262147 EGW262147:EHB262147 EQS262147:EQX262147 FAO262147:FAT262147 FKK262147:FKP262147 FUG262147:FUL262147 GEC262147:GEH262147 GNY262147:GOD262147 GXU262147:GXZ262147 HHQ262147:HHV262147 HRM262147:HRR262147 IBI262147:IBN262147 ILE262147:ILJ262147 IVA262147:IVF262147 JEW262147:JFB262147 JOS262147:JOX262147 JYO262147:JYT262147 KIK262147:KIP262147 KSG262147:KSL262147 LCC262147:LCH262147 LLY262147:LMD262147 LVU262147:LVZ262147 MFQ262147:MFV262147 MPM262147:MPR262147 MZI262147:MZN262147 NJE262147:NJJ262147 NTA262147:NTF262147 OCW262147:ODB262147 OMS262147:OMX262147 OWO262147:OWT262147 PGK262147:PGP262147 PQG262147:PQL262147 QAC262147:QAH262147 QJY262147:QKD262147 QTU262147:QTZ262147 RDQ262147:RDV262147 RNM262147:RNR262147 RXI262147:RXN262147 SHE262147:SHJ262147 SRA262147:SRF262147 TAW262147:TBB262147 TKS262147:TKX262147 TUO262147:TUT262147 UEK262147:UEP262147 UOG262147:UOL262147 UYC262147:UYH262147 VHY262147:VID262147 VRU262147:VRZ262147 WBQ262147:WBV262147 WLM262147:WLR262147 WVI262147:WVN262147 A327683:F327683 IW327683:JB327683 SS327683:SX327683 ACO327683:ACT327683 AMK327683:AMP327683 AWG327683:AWL327683 BGC327683:BGH327683 BPY327683:BQD327683 BZU327683:BZZ327683 CJQ327683:CJV327683 CTM327683:CTR327683 DDI327683:DDN327683 DNE327683:DNJ327683 DXA327683:DXF327683 EGW327683:EHB327683 EQS327683:EQX327683 FAO327683:FAT327683 FKK327683:FKP327683 FUG327683:FUL327683 GEC327683:GEH327683 GNY327683:GOD327683 GXU327683:GXZ327683 HHQ327683:HHV327683 HRM327683:HRR327683 IBI327683:IBN327683 ILE327683:ILJ327683 IVA327683:IVF327683 JEW327683:JFB327683 JOS327683:JOX327683 JYO327683:JYT327683 KIK327683:KIP327683 KSG327683:KSL327683 LCC327683:LCH327683 LLY327683:LMD327683 LVU327683:LVZ327683 MFQ327683:MFV327683 MPM327683:MPR327683 MZI327683:MZN327683 NJE327683:NJJ327683 NTA327683:NTF327683 OCW327683:ODB327683 OMS327683:OMX327683 OWO327683:OWT327683 PGK327683:PGP327683 PQG327683:PQL327683 QAC327683:QAH327683 QJY327683:QKD327683 QTU327683:QTZ327683 RDQ327683:RDV327683 RNM327683:RNR327683 RXI327683:RXN327683 SHE327683:SHJ327683 SRA327683:SRF327683 TAW327683:TBB327683 TKS327683:TKX327683 TUO327683:TUT327683 UEK327683:UEP327683 UOG327683:UOL327683 UYC327683:UYH327683 VHY327683:VID327683 VRU327683:VRZ327683 WBQ327683:WBV327683 WLM327683:WLR327683 WVI327683:WVN327683 A393219:F393219 IW393219:JB393219 SS393219:SX393219 ACO393219:ACT393219 AMK393219:AMP393219 AWG393219:AWL393219 BGC393219:BGH393219 BPY393219:BQD393219 BZU393219:BZZ393219 CJQ393219:CJV393219 CTM393219:CTR393219 DDI393219:DDN393219 DNE393219:DNJ393219 DXA393219:DXF393219 EGW393219:EHB393219 EQS393219:EQX393219 FAO393219:FAT393219 FKK393219:FKP393219 FUG393219:FUL393219 GEC393219:GEH393219 GNY393219:GOD393219 GXU393219:GXZ393219 HHQ393219:HHV393219 HRM393219:HRR393219 IBI393219:IBN393219 ILE393219:ILJ393219 IVA393219:IVF393219 JEW393219:JFB393219 JOS393219:JOX393219 JYO393219:JYT393219 KIK393219:KIP393219 KSG393219:KSL393219 LCC393219:LCH393219 LLY393219:LMD393219 LVU393219:LVZ393219 MFQ393219:MFV393219 MPM393219:MPR393219 MZI393219:MZN393219 NJE393219:NJJ393219 NTA393219:NTF393219 OCW393219:ODB393219 OMS393219:OMX393219 OWO393219:OWT393219 PGK393219:PGP393219 PQG393219:PQL393219 QAC393219:QAH393219 QJY393219:QKD393219 QTU393219:QTZ393219 RDQ393219:RDV393219 RNM393219:RNR393219 RXI393219:RXN393219 SHE393219:SHJ393219 SRA393219:SRF393219 TAW393219:TBB393219 TKS393219:TKX393219 TUO393219:TUT393219 UEK393219:UEP393219 UOG393219:UOL393219 UYC393219:UYH393219 VHY393219:VID393219 VRU393219:VRZ393219 WBQ393219:WBV393219 WLM393219:WLR393219 WVI393219:WVN393219 A458755:F458755 IW458755:JB458755 SS458755:SX458755 ACO458755:ACT458755 AMK458755:AMP458755 AWG458755:AWL458755 BGC458755:BGH458755 BPY458755:BQD458755 BZU458755:BZZ458755 CJQ458755:CJV458755 CTM458755:CTR458755 DDI458755:DDN458755 DNE458755:DNJ458755 DXA458755:DXF458755 EGW458755:EHB458755 EQS458755:EQX458755 FAO458755:FAT458755 FKK458755:FKP458755 FUG458755:FUL458755 GEC458755:GEH458755 GNY458755:GOD458755 GXU458755:GXZ458755 HHQ458755:HHV458755 HRM458755:HRR458755 IBI458755:IBN458755 ILE458755:ILJ458755 IVA458755:IVF458755 JEW458755:JFB458755 JOS458755:JOX458755 JYO458755:JYT458755 KIK458755:KIP458755 KSG458755:KSL458755 LCC458755:LCH458755 LLY458755:LMD458755 LVU458755:LVZ458755 MFQ458755:MFV458755 MPM458755:MPR458755 MZI458755:MZN458755 NJE458755:NJJ458755 NTA458755:NTF458755 OCW458755:ODB458755 OMS458755:OMX458755 OWO458755:OWT458755 PGK458755:PGP458755 PQG458755:PQL458755 QAC458755:QAH458755 QJY458755:QKD458755 QTU458755:QTZ458755 RDQ458755:RDV458755 RNM458755:RNR458755 RXI458755:RXN458755 SHE458755:SHJ458755 SRA458755:SRF458755 TAW458755:TBB458755 TKS458755:TKX458755 TUO458755:TUT458755 UEK458755:UEP458755 UOG458755:UOL458755 UYC458755:UYH458755 VHY458755:VID458755 VRU458755:VRZ458755 WBQ458755:WBV458755 WLM458755:WLR458755 WVI458755:WVN458755 A524291:F524291 IW524291:JB524291 SS524291:SX524291 ACO524291:ACT524291 AMK524291:AMP524291 AWG524291:AWL524291 BGC524291:BGH524291 BPY524291:BQD524291 BZU524291:BZZ524291 CJQ524291:CJV524291 CTM524291:CTR524291 DDI524291:DDN524291 DNE524291:DNJ524291 DXA524291:DXF524291 EGW524291:EHB524291 EQS524291:EQX524291 FAO524291:FAT524291 FKK524291:FKP524291 FUG524291:FUL524291 GEC524291:GEH524291 GNY524291:GOD524291 GXU524291:GXZ524291 HHQ524291:HHV524291 HRM524291:HRR524291 IBI524291:IBN524291 ILE524291:ILJ524291 IVA524291:IVF524291 JEW524291:JFB524291 JOS524291:JOX524291 JYO524291:JYT524291 KIK524291:KIP524291 KSG524291:KSL524291 LCC524291:LCH524291 LLY524291:LMD524291 LVU524291:LVZ524291 MFQ524291:MFV524291 MPM524291:MPR524291 MZI524291:MZN524291 NJE524291:NJJ524291 NTA524291:NTF524291 OCW524291:ODB524291 OMS524291:OMX524291 OWO524291:OWT524291 PGK524291:PGP524291 PQG524291:PQL524291 QAC524291:QAH524291 QJY524291:QKD524291 QTU524291:QTZ524291 RDQ524291:RDV524291 RNM524291:RNR524291 RXI524291:RXN524291 SHE524291:SHJ524291 SRA524291:SRF524291 TAW524291:TBB524291 TKS524291:TKX524291 TUO524291:TUT524291 UEK524291:UEP524291 UOG524291:UOL524291 UYC524291:UYH524291 VHY524291:VID524291 VRU524291:VRZ524291 WBQ524291:WBV524291 WLM524291:WLR524291 WVI524291:WVN524291 A589827:F589827 IW589827:JB589827 SS589827:SX589827 ACO589827:ACT589827 AMK589827:AMP589827 AWG589827:AWL589827 BGC589827:BGH589827 BPY589827:BQD589827 BZU589827:BZZ589827 CJQ589827:CJV589827 CTM589827:CTR589827 DDI589827:DDN589827 DNE589827:DNJ589827 DXA589827:DXF589827 EGW589827:EHB589827 EQS589827:EQX589827 FAO589827:FAT589827 FKK589827:FKP589827 FUG589827:FUL589827 GEC589827:GEH589827 GNY589827:GOD589827 GXU589827:GXZ589827 HHQ589827:HHV589827 HRM589827:HRR589827 IBI589827:IBN589827 ILE589827:ILJ589827 IVA589827:IVF589827 JEW589827:JFB589827 JOS589827:JOX589827 JYO589827:JYT589827 KIK589827:KIP589827 KSG589827:KSL589827 LCC589827:LCH589827 LLY589827:LMD589827 LVU589827:LVZ589827 MFQ589827:MFV589827 MPM589827:MPR589827 MZI589827:MZN589827 NJE589827:NJJ589827 NTA589827:NTF589827 OCW589827:ODB589827 OMS589827:OMX589827 OWO589827:OWT589827 PGK589827:PGP589827 PQG589827:PQL589827 QAC589827:QAH589827 QJY589827:QKD589827 QTU589827:QTZ589827 RDQ589827:RDV589827 RNM589827:RNR589827 RXI589827:RXN589827 SHE589827:SHJ589827 SRA589827:SRF589827 TAW589827:TBB589827 TKS589827:TKX589827 TUO589827:TUT589827 UEK589827:UEP589827 UOG589827:UOL589827 UYC589827:UYH589827 VHY589827:VID589827 VRU589827:VRZ589827 WBQ589827:WBV589827 WLM589827:WLR589827 WVI589827:WVN589827 A655363:F655363 IW655363:JB655363 SS655363:SX655363 ACO655363:ACT655363 AMK655363:AMP655363 AWG655363:AWL655363 BGC655363:BGH655363 BPY655363:BQD655363 BZU655363:BZZ655363 CJQ655363:CJV655363 CTM655363:CTR655363 DDI655363:DDN655363 DNE655363:DNJ655363 DXA655363:DXF655363 EGW655363:EHB655363 EQS655363:EQX655363 FAO655363:FAT655363 FKK655363:FKP655363 FUG655363:FUL655363 GEC655363:GEH655363 GNY655363:GOD655363 GXU655363:GXZ655363 HHQ655363:HHV655363 HRM655363:HRR655363 IBI655363:IBN655363 ILE655363:ILJ655363 IVA655363:IVF655363 JEW655363:JFB655363 JOS655363:JOX655363 JYO655363:JYT655363 KIK655363:KIP655363 KSG655363:KSL655363 LCC655363:LCH655363 LLY655363:LMD655363 LVU655363:LVZ655363 MFQ655363:MFV655363 MPM655363:MPR655363 MZI655363:MZN655363 NJE655363:NJJ655363 NTA655363:NTF655363 OCW655363:ODB655363 OMS655363:OMX655363 OWO655363:OWT655363 PGK655363:PGP655363 PQG655363:PQL655363 QAC655363:QAH655363 QJY655363:QKD655363 QTU655363:QTZ655363 RDQ655363:RDV655363 RNM655363:RNR655363 RXI655363:RXN655363 SHE655363:SHJ655363 SRA655363:SRF655363 TAW655363:TBB655363 TKS655363:TKX655363 TUO655363:TUT655363 UEK655363:UEP655363 UOG655363:UOL655363 UYC655363:UYH655363 VHY655363:VID655363 VRU655363:VRZ655363 WBQ655363:WBV655363 WLM655363:WLR655363 WVI655363:WVN655363 A720899:F720899 IW720899:JB720899 SS720899:SX720899 ACO720899:ACT720899 AMK720899:AMP720899 AWG720899:AWL720899 BGC720899:BGH720899 BPY720899:BQD720899 BZU720899:BZZ720899 CJQ720899:CJV720899 CTM720899:CTR720899 DDI720899:DDN720899 DNE720899:DNJ720899 DXA720899:DXF720899 EGW720899:EHB720899 EQS720899:EQX720899 FAO720899:FAT720899 FKK720899:FKP720899 FUG720899:FUL720899 GEC720899:GEH720899 GNY720899:GOD720899 GXU720899:GXZ720899 HHQ720899:HHV720899 HRM720899:HRR720899 IBI720899:IBN720899 ILE720899:ILJ720899 IVA720899:IVF720899 JEW720899:JFB720899 JOS720899:JOX720899 JYO720899:JYT720899 KIK720899:KIP720899 KSG720899:KSL720899 LCC720899:LCH720899 LLY720899:LMD720899 LVU720899:LVZ720899 MFQ720899:MFV720899 MPM720899:MPR720899 MZI720899:MZN720899 NJE720899:NJJ720899 NTA720899:NTF720899 OCW720899:ODB720899 OMS720899:OMX720899 OWO720899:OWT720899 PGK720899:PGP720899 PQG720899:PQL720899 QAC720899:QAH720899 QJY720899:QKD720899 QTU720899:QTZ720899 RDQ720899:RDV720899 RNM720899:RNR720899 RXI720899:RXN720899 SHE720899:SHJ720899 SRA720899:SRF720899 TAW720899:TBB720899 TKS720899:TKX720899 TUO720899:TUT720899 UEK720899:UEP720899 UOG720899:UOL720899 UYC720899:UYH720899 VHY720899:VID720899 VRU720899:VRZ720899 WBQ720899:WBV720899 WLM720899:WLR720899 WVI720899:WVN720899 A786435:F786435 IW786435:JB786435 SS786435:SX786435 ACO786435:ACT786435 AMK786435:AMP786435 AWG786435:AWL786435 BGC786435:BGH786435 BPY786435:BQD786435 BZU786435:BZZ786435 CJQ786435:CJV786435 CTM786435:CTR786435 DDI786435:DDN786435 DNE786435:DNJ786435 DXA786435:DXF786435 EGW786435:EHB786435 EQS786435:EQX786435 FAO786435:FAT786435 FKK786435:FKP786435 FUG786435:FUL786435 GEC786435:GEH786435 GNY786435:GOD786435 GXU786435:GXZ786435 HHQ786435:HHV786435 HRM786435:HRR786435 IBI786435:IBN786435 ILE786435:ILJ786435 IVA786435:IVF786435 JEW786435:JFB786435 JOS786435:JOX786435 JYO786435:JYT786435 KIK786435:KIP786435 KSG786435:KSL786435 LCC786435:LCH786435 LLY786435:LMD786435 LVU786435:LVZ786435 MFQ786435:MFV786435 MPM786435:MPR786435 MZI786435:MZN786435 NJE786435:NJJ786435 NTA786435:NTF786435 OCW786435:ODB786435 OMS786435:OMX786435 OWO786435:OWT786435 PGK786435:PGP786435 PQG786435:PQL786435 QAC786435:QAH786435 QJY786435:QKD786435 QTU786435:QTZ786435 RDQ786435:RDV786435 RNM786435:RNR786435 RXI786435:RXN786435 SHE786435:SHJ786435 SRA786435:SRF786435 TAW786435:TBB786435 TKS786435:TKX786435 TUO786435:TUT786435 UEK786435:UEP786435 UOG786435:UOL786435 UYC786435:UYH786435 VHY786435:VID786435 VRU786435:VRZ786435 WBQ786435:WBV786435 WLM786435:WLR786435 WVI786435:WVN786435 A851971:F851971 IW851971:JB851971 SS851971:SX851971 ACO851971:ACT851971 AMK851971:AMP851971 AWG851971:AWL851971 BGC851971:BGH851971 BPY851971:BQD851971 BZU851971:BZZ851971 CJQ851971:CJV851971 CTM851971:CTR851971 DDI851971:DDN851971 DNE851971:DNJ851971 DXA851971:DXF851971 EGW851971:EHB851971 EQS851971:EQX851971 FAO851971:FAT851971 FKK851971:FKP851971 FUG851971:FUL851971 GEC851971:GEH851971 GNY851971:GOD851971 GXU851971:GXZ851971 HHQ851971:HHV851971 HRM851971:HRR851971 IBI851971:IBN851971 ILE851971:ILJ851971 IVA851971:IVF851971 JEW851971:JFB851971 JOS851971:JOX851971 JYO851971:JYT851971 KIK851971:KIP851971 KSG851971:KSL851971 LCC851971:LCH851971 LLY851971:LMD851971 LVU851971:LVZ851971 MFQ851971:MFV851971 MPM851971:MPR851971 MZI851971:MZN851971 NJE851971:NJJ851971 NTA851971:NTF851971 OCW851971:ODB851971 OMS851971:OMX851971 OWO851971:OWT851971 PGK851971:PGP851971 PQG851971:PQL851971 QAC851971:QAH851971 QJY851971:QKD851971 QTU851971:QTZ851971 RDQ851971:RDV851971 RNM851971:RNR851971 RXI851971:RXN851971 SHE851971:SHJ851971 SRA851971:SRF851971 TAW851971:TBB851971 TKS851971:TKX851971 TUO851971:TUT851971 UEK851971:UEP851971 UOG851971:UOL851971 UYC851971:UYH851971 VHY851971:VID851971 VRU851971:VRZ851971 WBQ851971:WBV851971 WLM851971:WLR851971 WVI851971:WVN851971 A917507:F917507 IW917507:JB917507 SS917507:SX917507 ACO917507:ACT917507 AMK917507:AMP917507 AWG917507:AWL917507 BGC917507:BGH917507 BPY917507:BQD917507 BZU917507:BZZ917507 CJQ917507:CJV917507 CTM917507:CTR917507 DDI917507:DDN917507 DNE917507:DNJ917507 DXA917507:DXF917507 EGW917507:EHB917507 EQS917507:EQX917507 FAO917507:FAT917507 FKK917507:FKP917507 FUG917507:FUL917507 GEC917507:GEH917507 GNY917507:GOD917507 GXU917507:GXZ917507 HHQ917507:HHV917507 HRM917507:HRR917507 IBI917507:IBN917507 ILE917507:ILJ917507 IVA917507:IVF917507 JEW917507:JFB917507 JOS917507:JOX917507 JYO917507:JYT917507 KIK917507:KIP917507 KSG917507:KSL917507 LCC917507:LCH917507 LLY917507:LMD917507 LVU917507:LVZ917507 MFQ917507:MFV917507 MPM917507:MPR917507 MZI917507:MZN917507 NJE917507:NJJ917507 NTA917507:NTF917507 OCW917507:ODB917507 OMS917507:OMX917507 OWO917507:OWT917507 PGK917507:PGP917507 PQG917507:PQL917507 QAC917507:QAH917507 QJY917507:QKD917507 QTU917507:QTZ917507 RDQ917507:RDV917507 RNM917507:RNR917507 RXI917507:RXN917507 SHE917507:SHJ917507 SRA917507:SRF917507 TAW917507:TBB917507 TKS917507:TKX917507 TUO917507:TUT917507 UEK917507:UEP917507 UOG917507:UOL917507 UYC917507:UYH917507 VHY917507:VID917507 VRU917507:VRZ917507 WBQ917507:WBV917507 WLM917507:WLR917507 WVI917507:WVN917507 A983043:F983043 IW983043:JB983043 SS983043:SX983043 ACO983043:ACT983043 AMK983043:AMP983043 AWG983043:AWL983043 BGC983043:BGH983043 BPY983043:BQD983043 BZU983043:BZZ983043 CJQ983043:CJV983043 CTM983043:CTR983043 DDI983043:DDN983043 DNE983043:DNJ983043 DXA983043:DXF983043 EGW983043:EHB983043 EQS983043:EQX983043 FAO983043:FAT983043 FKK983043:FKP983043 FUG983043:FUL983043 GEC983043:GEH983043 GNY983043:GOD983043 GXU983043:GXZ983043 HHQ983043:HHV983043 HRM983043:HRR983043 IBI983043:IBN983043 ILE983043:ILJ983043 IVA983043:IVF983043 JEW983043:JFB983043 JOS983043:JOX983043 JYO983043:JYT983043 KIK983043:KIP983043 KSG983043:KSL983043 LCC983043:LCH983043 LLY983043:LMD983043 LVU983043:LVZ983043 MFQ983043:MFV983043 MPM983043:MPR983043 MZI983043:MZN983043 NJE983043:NJJ983043 NTA983043:NTF983043 OCW983043:ODB983043 OMS983043:OMX983043 OWO983043:OWT983043 PGK983043:PGP983043 PQG983043:PQL983043 QAC983043:QAH983043 QJY983043:QKD983043 QTU983043:QTZ983043 RDQ983043:RDV983043 RNM983043:RNR983043 RXI983043:RXN983043 SHE983043:SHJ983043 SRA983043:SRF983043 TAW983043:TBB983043 TKS983043:TKX983043 TUO983043:TUT983043 UEK983043:UEP983043 UOG983043:UOL983043 UYC983043:UYH983043 VHY983043:VID983043 VRU983043:VRZ983043 WBQ983043:WBV983043 WLM983043:WLR983043 WVI983043:WVN983043">
      <formula1>"第一工事部,第二工事部,千葉工事部"</formula1>
    </dataValidation>
    <dataValidation type="list" allowBlank="1" showInputMessage="1" showErrorMessage="1" sqref="W18:Z18 JS18:JV18 TO18:TR18 ADK18:ADN18 ANG18:ANJ18 AXC18:AXF18 BGY18:BHB18 BQU18:BQX18 CAQ18:CAT18 CKM18:CKP18 CUI18:CUL18 DEE18:DEH18 DOA18:DOD18 DXW18:DXZ18 EHS18:EHV18 ERO18:ERR18 FBK18:FBN18 FLG18:FLJ18 FVC18:FVF18 GEY18:GFB18 GOU18:GOX18 GYQ18:GYT18 HIM18:HIP18 HSI18:HSL18 ICE18:ICH18 IMA18:IMD18 IVW18:IVZ18 JFS18:JFV18 JPO18:JPR18 JZK18:JZN18 KJG18:KJJ18 KTC18:KTF18 LCY18:LDB18 LMU18:LMX18 LWQ18:LWT18 MGM18:MGP18 MQI18:MQL18 NAE18:NAH18 NKA18:NKD18 NTW18:NTZ18 ODS18:ODV18 ONO18:ONR18 OXK18:OXN18 PHG18:PHJ18 PRC18:PRF18 QAY18:QBB18 QKU18:QKX18 QUQ18:QUT18 REM18:REP18 ROI18:ROL18 RYE18:RYH18 SIA18:SID18 SRW18:SRZ18 TBS18:TBV18 TLO18:TLR18 TVK18:TVN18 UFG18:UFJ18 UPC18:UPF18 UYY18:UZB18 VIU18:VIX18 VSQ18:VST18 WCM18:WCP18 WMI18:WML18 WWE18:WWH18 W65554:Z65554 JS65554:JV65554 TO65554:TR65554 ADK65554:ADN65554 ANG65554:ANJ65554 AXC65554:AXF65554 BGY65554:BHB65554 BQU65554:BQX65554 CAQ65554:CAT65554 CKM65554:CKP65554 CUI65554:CUL65554 DEE65554:DEH65554 DOA65554:DOD65554 DXW65554:DXZ65554 EHS65554:EHV65554 ERO65554:ERR65554 FBK65554:FBN65554 FLG65554:FLJ65554 FVC65554:FVF65554 GEY65554:GFB65554 GOU65554:GOX65554 GYQ65554:GYT65554 HIM65554:HIP65554 HSI65554:HSL65554 ICE65554:ICH65554 IMA65554:IMD65554 IVW65554:IVZ65554 JFS65554:JFV65554 JPO65554:JPR65554 JZK65554:JZN65554 KJG65554:KJJ65554 KTC65554:KTF65554 LCY65554:LDB65554 LMU65554:LMX65554 LWQ65554:LWT65554 MGM65554:MGP65554 MQI65554:MQL65554 NAE65554:NAH65554 NKA65554:NKD65554 NTW65554:NTZ65554 ODS65554:ODV65554 ONO65554:ONR65554 OXK65554:OXN65554 PHG65554:PHJ65554 PRC65554:PRF65554 QAY65554:QBB65554 QKU65554:QKX65554 QUQ65554:QUT65554 REM65554:REP65554 ROI65554:ROL65554 RYE65554:RYH65554 SIA65554:SID65554 SRW65554:SRZ65554 TBS65554:TBV65554 TLO65554:TLR65554 TVK65554:TVN65554 UFG65554:UFJ65554 UPC65554:UPF65554 UYY65554:UZB65554 VIU65554:VIX65554 VSQ65554:VST65554 WCM65554:WCP65554 WMI65554:WML65554 WWE65554:WWH65554 W131090:Z131090 JS131090:JV131090 TO131090:TR131090 ADK131090:ADN131090 ANG131090:ANJ131090 AXC131090:AXF131090 BGY131090:BHB131090 BQU131090:BQX131090 CAQ131090:CAT131090 CKM131090:CKP131090 CUI131090:CUL131090 DEE131090:DEH131090 DOA131090:DOD131090 DXW131090:DXZ131090 EHS131090:EHV131090 ERO131090:ERR131090 FBK131090:FBN131090 FLG131090:FLJ131090 FVC131090:FVF131090 GEY131090:GFB131090 GOU131090:GOX131090 GYQ131090:GYT131090 HIM131090:HIP131090 HSI131090:HSL131090 ICE131090:ICH131090 IMA131090:IMD131090 IVW131090:IVZ131090 JFS131090:JFV131090 JPO131090:JPR131090 JZK131090:JZN131090 KJG131090:KJJ131090 KTC131090:KTF131090 LCY131090:LDB131090 LMU131090:LMX131090 LWQ131090:LWT131090 MGM131090:MGP131090 MQI131090:MQL131090 NAE131090:NAH131090 NKA131090:NKD131090 NTW131090:NTZ131090 ODS131090:ODV131090 ONO131090:ONR131090 OXK131090:OXN131090 PHG131090:PHJ131090 PRC131090:PRF131090 QAY131090:QBB131090 QKU131090:QKX131090 QUQ131090:QUT131090 REM131090:REP131090 ROI131090:ROL131090 RYE131090:RYH131090 SIA131090:SID131090 SRW131090:SRZ131090 TBS131090:TBV131090 TLO131090:TLR131090 TVK131090:TVN131090 UFG131090:UFJ131090 UPC131090:UPF131090 UYY131090:UZB131090 VIU131090:VIX131090 VSQ131090:VST131090 WCM131090:WCP131090 WMI131090:WML131090 WWE131090:WWH131090 W196626:Z196626 JS196626:JV196626 TO196626:TR196626 ADK196626:ADN196626 ANG196626:ANJ196626 AXC196626:AXF196626 BGY196626:BHB196626 BQU196626:BQX196626 CAQ196626:CAT196626 CKM196626:CKP196626 CUI196626:CUL196626 DEE196626:DEH196626 DOA196626:DOD196626 DXW196626:DXZ196626 EHS196626:EHV196626 ERO196626:ERR196626 FBK196626:FBN196626 FLG196626:FLJ196626 FVC196626:FVF196626 GEY196626:GFB196626 GOU196626:GOX196626 GYQ196626:GYT196626 HIM196626:HIP196626 HSI196626:HSL196626 ICE196626:ICH196626 IMA196626:IMD196626 IVW196626:IVZ196626 JFS196626:JFV196626 JPO196626:JPR196626 JZK196626:JZN196626 KJG196626:KJJ196626 KTC196626:KTF196626 LCY196626:LDB196626 LMU196626:LMX196626 LWQ196626:LWT196626 MGM196626:MGP196626 MQI196626:MQL196626 NAE196626:NAH196626 NKA196626:NKD196626 NTW196626:NTZ196626 ODS196626:ODV196626 ONO196626:ONR196626 OXK196626:OXN196626 PHG196626:PHJ196626 PRC196626:PRF196626 QAY196626:QBB196626 QKU196626:QKX196626 QUQ196626:QUT196626 REM196626:REP196626 ROI196626:ROL196626 RYE196626:RYH196626 SIA196626:SID196626 SRW196626:SRZ196626 TBS196626:TBV196626 TLO196626:TLR196626 TVK196626:TVN196626 UFG196626:UFJ196626 UPC196626:UPF196626 UYY196626:UZB196626 VIU196626:VIX196626 VSQ196626:VST196626 WCM196626:WCP196626 WMI196626:WML196626 WWE196626:WWH196626 W262162:Z262162 JS262162:JV262162 TO262162:TR262162 ADK262162:ADN262162 ANG262162:ANJ262162 AXC262162:AXF262162 BGY262162:BHB262162 BQU262162:BQX262162 CAQ262162:CAT262162 CKM262162:CKP262162 CUI262162:CUL262162 DEE262162:DEH262162 DOA262162:DOD262162 DXW262162:DXZ262162 EHS262162:EHV262162 ERO262162:ERR262162 FBK262162:FBN262162 FLG262162:FLJ262162 FVC262162:FVF262162 GEY262162:GFB262162 GOU262162:GOX262162 GYQ262162:GYT262162 HIM262162:HIP262162 HSI262162:HSL262162 ICE262162:ICH262162 IMA262162:IMD262162 IVW262162:IVZ262162 JFS262162:JFV262162 JPO262162:JPR262162 JZK262162:JZN262162 KJG262162:KJJ262162 KTC262162:KTF262162 LCY262162:LDB262162 LMU262162:LMX262162 LWQ262162:LWT262162 MGM262162:MGP262162 MQI262162:MQL262162 NAE262162:NAH262162 NKA262162:NKD262162 NTW262162:NTZ262162 ODS262162:ODV262162 ONO262162:ONR262162 OXK262162:OXN262162 PHG262162:PHJ262162 PRC262162:PRF262162 QAY262162:QBB262162 QKU262162:QKX262162 QUQ262162:QUT262162 REM262162:REP262162 ROI262162:ROL262162 RYE262162:RYH262162 SIA262162:SID262162 SRW262162:SRZ262162 TBS262162:TBV262162 TLO262162:TLR262162 TVK262162:TVN262162 UFG262162:UFJ262162 UPC262162:UPF262162 UYY262162:UZB262162 VIU262162:VIX262162 VSQ262162:VST262162 WCM262162:WCP262162 WMI262162:WML262162 WWE262162:WWH262162 W327698:Z327698 JS327698:JV327698 TO327698:TR327698 ADK327698:ADN327698 ANG327698:ANJ327698 AXC327698:AXF327698 BGY327698:BHB327698 BQU327698:BQX327698 CAQ327698:CAT327698 CKM327698:CKP327698 CUI327698:CUL327698 DEE327698:DEH327698 DOA327698:DOD327698 DXW327698:DXZ327698 EHS327698:EHV327698 ERO327698:ERR327698 FBK327698:FBN327698 FLG327698:FLJ327698 FVC327698:FVF327698 GEY327698:GFB327698 GOU327698:GOX327698 GYQ327698:GYT327698 HIM327698:HIP327698 HSI327698:HSL327698 ICE327698:ICH327698 IMA327698:IMD327698 IVW327698:IVZ327698 JFS327698:JFV327698 JPO327698:JPR327698 JZK327698:JZN327698 KJG327698:KJJ327698 KTC327698:KTF327698 LCY327698:LDB327698 LMU327698:LMX327698 LWQ327698:LWT327698 MGM327698:MGP327698 MQI327698:MQL327698 NAE327698:NAH327698 NKA327698:NKD327698 NTW327698:NTZ327698 ODS327698:ODV327698 ONO327698:ONR327698 OXK327698:OXN327698 PHG327698:PHJ327698 PRC327698:PRF327698 QAY327698:QBB327698 QKU327698:QKX327698 QUQ327698:QUT327698 REM327698:REP327698 ROI327698:ROL327698 RYE327698:RYH327698 SIA327698:SID327698 SRW327698:SRZ327698 TBS327698:TBV327698 TLO327698:TLR327698 TVK327698:TVN327698 UFG327698:UFJ327698 UPC327698:UPF327698 UYY327698:UZB327698 VIU327698:VIX327698 VSQ327698:VST327698 WCM327698:WCP327698 WMI327698:WML327698 WWE327698:WWH327698 W393234:Z393234 JS393234:JV393234 TO393234:TR393234 ADK393234:ADN393234 ANG393234:ANJ393234 AXC393234:AXF393234 BGY393234:BHB393234 BQU393234:BQX393234 CAQ393234:CAT393234 CKM393234:CKP393234 CUI393234:CUL393234 DEE393234:DEH393234 DOA393234:DOD393234 DXW393234:DXZ393234 EHS393234:EHV393234 ERO393234:ERR393234 FBK393234:FBN393234 FLG393234:FLJ393234 FVC393234:FVF393234 GEY393234:GFB393234 GOU393234:GOX393234 GYQ393234:GYT393234 HIM393234:HIP393234 HSI393234:HSL393234 ICE393234:ICH393234 IMA393234:IMD393234 IVW393234:IVZ393234 JFS393234:JFV393234 JPO393234:JPR393234 JZK393234:JZN393234 KJG393234:KJJ393234 KTC393234:KTF393234 LCY393234:LDB393234 LMU393234:LMX393234 LWQ393234:LWT393234 MGM393234:MGP393234 MQI393234:MQL393234 NAE393234:NAH393234 NKA393234:NKD393234 NTW393234:NTZ393234 ODS393234:ODV393234 ONO393234:ONR393234 OXK393234:OXN393234 PHG393234:PHJ393234 PRC393234:PRF393234 QAY393234:QBB393234 QKU393234:QKX393234 QUQ393234:QUT393234 REM393234:REP393234 ROI393234:ROL393234 RYE393234:RYH393234 SIA393234:SID393234 SRW393234:SRZ393234 TBS393234:TBV393234 TLO393234:TLR393234 TVK393234:TVN393234 UFG393234:UFJ393234 UPC393234:UPF393234 UYY393234:UZB393234 VIU393234:VIX393234 VSQ393234:VST393234 WCM393234:WCP393234 WMI393234:WML393234 WWE393234:WWH393234 W458770:Z458770 JS458770:JV458770 TO458770:TR458770 ADK458770:ADN458770 ANG458770:ANJ458770 AXC458770:AXF458770 BGY458770:BHB458770 BQU458770:BQX458770 CAQ458770:CAT458770 CKM458770:CKP458770 CUI458770:CUL458770 DEE458770:DEH458770 DOA458770:DOD458770 DXW458770:DXZ458770 EHS458770:EHV458770 ERO458770:ERR458770 FBK458770:FBN458770 FLG458770:FLJ458770 FVC458770:FVF458770 GEY458770:GFB458770 GOU458770:GOX458770 GYQ458770:GYT458770 HIM458770:HIP458770 HSI458770:HSL458770 ICE458770:ICH458770 IMA458770:IMD458770 IVW458770:IVZ458770 JFS458770:JFV458770 JPO458770:JPR458770 JZK458770:JZN458770 KJG458770:KJJ458770 KTC458770:KTF458770 LCY458770:LDB458770 LMU458770:LMX458770 LWQ458770:LWT458770 MGM458770:MGP458770 MQI458770:MQL458770 NAE458770:NAH458770 NKA458770:NKD458770 NTW458770:NTZ458770 ODS458770:ODV458770 ONO458770:ONR458770 OXK458770:OXN458770 PHG458770:PHJ458770 PRC458770:PRF458770 QAY458770:QBB458770 QKU458770:QKX458770 QUQ458770:QUT458770 REM458770:REP458770 ROI458770:ROL458770 RYE458770:RYH458770 SIA458770:SID458770 SRW458770:SRZ458770 TBS458770:TBV458770 TLO458770:TLR458770 TVK458770:TVN458770 UFG458770:UFJ458770 UPC458770:UPF458770 UYY458770:UZB458770 VIU458770:VIX458770 VSQ458770:VST458770 WCM458770:WCP458770 WMI458770:WML458770 WWE458770:WWH458770 W524306:Z524306 JS524306:JV524306 TO524306:TR524306 ADK524306:ADN524306 ANG524306:ANJ524306 AXC524306:AXF524306 BGY524306:BHB524306 BQU524306:BQX524306 CAQ524306:CAT524306 CKM524306:CKP524306 CUI524306:CUL524306 DEE524306:DEH524306 DOA524306:DOD524306 DXW524306:DXZ524306 EHS524306:EHV524306 ERO524306:ERR524306 FBK524306:FBN524306 FLG524306:FLJ524306 FVC524306:FVF524306 GEY524306:GFB524306 GOU524306:GOX524306 GYQ524306:GYT524306 HIM524306:HIP524306 HSI524306:HSL524306 ICE524306:ICH524306 IMA524306:IMD524306 IVW524306:IVZ524306 JFS524306:JFV524306 JPO524306:JPR524306 JZK524306:JZN524306 KJG524306:KJJ524306 KTC524306:KTF524306 LCY524306:LDB524306 LMU524306:LMX524306 LWQ524306:LWT524306 MGM524306:MGP524306 MQI524306:MQL524306 NAE524306:NAH524306 NKA524306:NKD524306 NTW524306:NTZ524306 ODS524306:ODV524306 ONO524306:ONR524306 OXK524306:OXN524306 PHG524306:PHJ524306 PRC524306:PRF524306 QAY524306:QBB524306 QKU524306:QKX524306 QUQ524306:QUT524306 REM524306:REP524306 ROI524306:ROL524306 RYE524306:RYH524306 SIA524306:SID524306 SRW524306:SRZ524306 TBS524306:TBV524306 TLO524306:TLR524306 TVK524306:TVN524306 UFG524306:UFJ524306 UPC524306:UPF524306 UYY524306:UZB524306 VIU524306:VIX524306 VSQ524306:VST524306 WCM524306:WCP524306 WMI524306:WML524306 WWE524306:WWH524306 W589842:Z589842 JS589842:JV589842 TO589842:TR589842 ADK589842:ADN589842 ANG589842:ANJ589842 AXC589842:AXF589842 BGY589842:BHB589842 BQU589842:BQX589842 CAQ589842:CAT589842 CKM589842:CKP589842 CUI589842:CUL589842 DEE589842:DEH589842 DOA589842:DOD589842 DXW589842:DXZ589842 EHS589842:EHV589842 ERO589842:ERR589842 FBK589842:FBN589842 FLG589842:FLJ589842 FVC589842:FVF589842 GEY589842:GFB589842 GOU589842:GOX589842 GYQ589842:GYT589842 HIM589842:HIP589842 HSI589842:HSL589842 ICE589842:ICH589842 IMA589842:IMD589842 IVW589842:IVZ589842 JFS589842:JFV589842 JPO589842:JPR589842 JZK589842:JZN589842 KJG589842:KJJ589842 KTC589842:KTF589842 LCY589842:LDB589842 LMU589842:LMX589842 LWQ589842:LWT589842 MGM589842:MGP589842 MQI589842:MQL589842 NAE589842:NAH589842 NKA589842:NKD589842 NTW589842:NTZ589842 ODS589842:ODV589842 ONO589842:ONR589842 OXK589842:OXN589842 PHG589842:PHJ589842 PRC589842:PRF589842 QAY589842:QBB589842 QKU589842:QKX589842 QUQ589842:QUT589842 REM589842:REP589842 ROI589842:ROL589842 RYE589842:RYH589842 SIA589842:SID589842 SRW589842:SRZ589842 TBS589842:TBV589842 TLO589842:TLR589842 TVK589842:TVN589842 UFG589842:UFJ589842 UPC589842:UPF589842 UYY589842:UZB589842 VIU589842:VIX589842 VSQ589842:VST589842 WCM589842:WCP589842 WMI589842:WML589842 WWE589842:WWH589842 W655378:Z655378 JS655378:JV655378 TO655378:TR655378 ADK655378:ADN655378 ANG655378:ANJ655378 AXC655378:AXF655378 BGY655378:BHB655378 BQU655378:BQX655378 CAQ655378:CAT655378 CKM655378:CKP655378 CUI655378:CUL655378 DEE655378:DEH655378 DOA655378:DOD655378 DXW655378:DXZ655378 EHS655378:EHV655378 ERO655378:ERR655378 FBK655378:FBN655378 FLG655378:FLJ655378 FVC655378:FVF655378 GEY655378:GFB655378 GOU655378:GOX655378 GYQ655378:GYT655378 HIM655378:HIP655378 HSI655378:HSL655378 ICE655378:ICH655378 IMA655378:IMD655378 IVW655378:IVZ655378 JFS655378:JFV655378 JPO655378:JPR655378 JZK655378:JZN655378 KJG655378:KJJ655378 KTC655378:KTF655378 LCY655378:LDB655378 LMU655378:LMX655378 LWQ655378:LWT655378 MGM655378:MGP655378 MQI655378:MQL655378 NAE655378:NAH655378 NKA655378:NKD655378 NTW655378:NTZ655378 ODS655378:ODV655378 ONO655378:ONR655378 OXK655378:OXN655378 PHG655378:PHJ655378 PRC655378:PRF655378 QAY655378:QBB655378 QKU655378:QKX655378 QUQ655378:QUT655378 REM655378:REP655378 ROI655378:ROL655378 RYE655378:RYH655378 SIA655378:SID655378 SRW655378:SRZ655378 TBS655378:TBV655378 TLO655378:TLR655378 TVK655378:TVN655378 UFG655378:UFJ655378 UPC655378:UPF655378 UYY655378:UZB655378 VIU655378:VIX655378 VSQ655378:VST655378 WCM655378:WCP655378 WMI655378:WML655378 WWE655378:WWH655378 W720914:Z720914 JS720914:JV720914 TO720914:TR720914 ADK720914:ADN720914 ANG720914:ANJ720914 AXC720914:AXF720914 BGY720914:BHB720914 BQU720914:BQX720914 CAQ720914:CAT720914 CKM720914:CKP720914 CUI720914:CUL720914 DEE720914:DEH720914 DOA720914:DOD720914 DXW720914:DXZ720914 EHS720914:EHV720914 ERO720914:ERR720914 FBK720914:FBN720914 FLG720914:FLJ720914 FVC720914:FVF720914 GEY720914:GFB720914 GOU720914:GOX720914 GYQ720914:GYT720914 HIM720914:HIP720914 HSI720914:HSL720914 ICE720914:ICH720914 IMA720914:IMD720914 IVW720914:IVZ720914 JFS720914:JFV720914 JPO720914:JPR720914 JZK720914:JZN720914 KJG720914:KJJ720914 KTC720914:KTF720914 LCY720914:LDB720914 LMU720914:LMX720914 LWQ720914:LWT720914 MGM720914:MGP720914 MQI720914:MQL720914 NAE720914:NAH720914 NKA720914:NKD720914 NTW720914:NTZ720914 ODS720914:ODV720914 ONO720914:ONR720914 OXK720914:OXN720914 PHG720914:PHJ720914 PRC720914:PRF720914 QAY720914:QBB720914 QKU720914:QKX720914 QUQ720914:QUT720914 REM720914:REP720914 ROI720914:ROL720914 RYE720914:RYH720914 SIA720914:SID720914 SRW720914:SRZ720914 TBS720914:TBV720914 TLO720914:TLR720914 TVK720914:TVN720914 UFG720914:UFJ720914 UPC720914:UPF720914 UYY720914:UZB720914 VIU720914:VIX720914 VSQ720914:VST720914 WCM720914:WCP720914 WMI720914:WML720914 WWE720914:WWH720914 W786450:Z786450 JS786450:JV786450 TO786450:TR786450 ADK786450:ADN786450 ANG786450:ANJ786450 AXC786450:AXF786450 BGY786450:BHB786450 BQU786450:BQX786450 CAQ786450:CAT786450 CKM786450:CKP786450 CUI786450:CUL786450 DEE786450:DEH786450 DOA786450:DOD786450 DXW786450:DXZ786450 EHS786450:EHV786450 ERO786450:ERR786450 FBK786450:FBN786450 FLG786450:FLJ786450 FVC786450:FVF786450 GEY786450:GFB786450 GOU786450:GOX786450 GYQ786450:GYT786450 HIM786450:HIP786450 HSI786450:HSL786450 ICE786450:ICH786450 IMA786450:IMD786450 IVW786450:IVZ786450 JFS786450:JFV786450 JPO786450:JPR786450 JZK786450:JZN786450 KJG786450:KJJ786450 KTC786450:KTF786450 LCY786450:LDB786450 LMU786450:LMX786450 LWQ786450:LWT786450 MGM786450:MGP786450 MQI786450:MQL786450 NAE786450:NAH786450 NKA786450:NKD786450 NTW786450:NTZ786450 ODS786450:ODV786450 ONO786450:ONR786450 OXK786450:OXN786450 PHG786450:PHJ786450 PRC786450:PRF786450 QAY786450:QBB786450 QKU786450:QKX786450 QUQ786450:QUT786450 REM786450:REP786450 ROI786450:ROL786450 RYE786450:RYH786450 SIA786450:SID786450 SRW786450:SRZ786450 TBS786450:TBV786450 TLO786450:TLR786450 TVK786450:TVN786450 UFG786450:UFJ786450 UPC786450:UPF786450 UYY786450:UZB786450 VIU786450:VIX786450 VSQ786450:VST786450 WCM786450:WCP786450 WMI786450:WML786450 WWE786450:WWH786450 W851986:Z851986 JS851986:JV851986 TO851986:TR851986 ADK851986:ADN851986 ANG851986:ANJ851986 AXC851986:AXF851986 BGY851986:BHB851986 BQU851986:BQX851986 CAQ851986:CAT851986 CKM851986:CKP851986 CUI851986:CUL851986 DEE851986:DEH851986 DOA851986:DOD851986 DXW851986:DXZ851986 EHS851986:EHV851986 ERO851986:ERR851986 FBK851986:FBN851986 FLG851986:FLJ851986 FVC851986:FVF851986 GEY851986:GFB851986 GOU851986:GOX851986 GYQ851986:GYT851986 HIM851986:HIP851986 HSI851986:HSL851986 ICE851986:ICH851986 IMA851986:IMD851986 IVW851986:IVZ851986 JFS851986:JFV851986 JPO851986:JPR851986 JZK851986:JZN851986 KJG851986:KJJ851986 KTC851986:KTF851986 LCY851986:LDB851986 LMU851986:LMX851986 LWQ851986:LWT851986 MGM851986:MGP851986 MQI851986:MQL851986 NAE851986:NAH851986 NKA851986:NKD851986 NTW851986:NTZ851986 ODS851986:ODV851986 ONO851986:ONR851986 OXK851986:OXN851986 PHG851986:PHJ851986 PRC851986:PRF851986 QAY851986:QBB851986 QKU851986:QKX851986 QUQ851986:QUT851986 REM851986:REP851986 ROI851986:ROL851986 RYE851986:RYH851986 SIA851986:SID851986 SRW851986:SRZ851986 TBS851986:TBV851986 TLO851986:TLR851986 TVK851986:TVN851986 UFG851986:UFJ851986 UPC851986:UPF851986 UYY851986:UZB851986 VIU851986:VIX851986 VSQ851986:VST851986 WCM851986:WCP851986 WMI851986:WML851986 WWE851986:WWH851986 W917522:Z917522 JS917522:JV917522 TO917522:TR917522 ADK917522:ADN917522 ANG917522:ANJ917522 AXC917522:AXF917522 BGY917522:BHB917522 BQU917522:BQX917522 CAQ917522:CAT917522 CKM917522:CKP917522 CUI917522:CUL917522 DEE917522:DEH917522 DOA917522:DOD917522 DXW917522:DXZ917522 EHS917522:EHV917522 ERO917522:ERR917522 FBK917522:FBN917522 FLG917522:FLJ917522 FVC917522:FVF917522 GEY917522:GFB917522 GOU917522:GOX917522 GYQ917522:GYT917522 HIM917522:HIP917522 HSI917522:HSL917522 ICE917522:ICH917522 IMA917522:IMD917522 IVW917522:IVZ917522 JFS917522:JFV917522 JPO917522:JPR917522 JZK917522:JZN917522 KJG917522:KJJ917522 KTC917522:KTF917522 LCY917522:LDB917522 LMU917522:LMX917522 LWQ917522:LWT917522 MGM917522:MGP917522 MQI917522:MQL917522 NAE917522:NAH917522 NKA917522:NKD917522 NTW917522:NTZ917522 ODS917522:ODV917522 ONO917522:ONR917522 OXK917522:OXN917522 PHG917522:PHJ917522 PRC917522:PRF917522 QAY917522:QBB917522 QKU917522:QKX917522 QUQ917522:QUT917522 REM917522:REP917522 ROI917522:ROL917522 RYE917522:RYH917522 SIA917522:SID917522 SRW917522:SRZ917522 TBS917522:TBV917522 TLO917522:TLR917522 TVK917522:TVN917522 UFG917522:UFJ917522 UPC917522:UPF917522 UYY917522:UZB917522 VIU917522:VIX917522 VSQ917522:VST917522 WCM917522:WCP917522 WMI917522:WML917522 WWE917522:WWH917522 W983058:Z983058 JS983058:JV983058 TO983058:TR983058 ADK983058:ADN983058 ANG983058:ANJ983058 AXC983058:AXF983058 BGY983058:BHB983058 BQU983058:BQX983058 CAQ983058:CAT983058 CKM983058:CKP983058 CUI983058:CUL983058 DEE983058:DEH983058 DOA983058:DOD983058 DXW983058:DXZ983058 EHS983058:EHV983058 ERO983058:ERR983058 FBK983058:FBN983058 FLG983058:FLJ983058 FVC983058:FVF983058 GEY983058:GFB983058 GOU983058:GOX983058 GYQ983058:GYT983058 HIM983058:HIP983058 HSI983058:HSL983058 ICE983058:ICH983058 IMA983058:IMD983058 IVW983058:IVZ983058 JFS983058:JFV983058 JPO983058:JPR983058 JZK983058:JZN983058 KJG983058:KJJ983058 KTC983058:KTF983058 LCY983058:LDB983058 LMU983058:LMX983058 LWQ983058:LWT983058 MGM983058:MGP983058 MQI983058:MQL983058 NAE983058:NAH983058 NKA983058:NKD983058 NTW983058:NTZ983058 ODS983058:ODV983058 ONO983058:ONR983058 OXK983058:OXN983058 PHG983058:PHJ983058 PRC983058:PRF983058 QAY983058:QBB983058 QKU983058:QKX983058 QUQ983058:QUT983058 REM983058:REP983058 ROI983058:ROL983058 RYE983058:RYH983058 SIA983058:SID983058 SRW983058:SRZ983058 TBS983058:TBV983058 TLO983058:TLR983058 TVK983058:TVN983058 UFG983058:UFJ983058 UPC983058:UPF983058 UYY983058:UZB983058 VIU983058:VIX983058 VSQ983058:VST983058 WCM983058:WCP983058 WMI983058:WML983058 WWE983058:WWH983058">
      <formula1>"　,33（舗装）,35（新築系）,38（改修系）,36（機械単独）,37（その他）"</formula1>
    </dataValidation>
    <dataValidation type="list" allowBlank="1" showInputMessage="1" showErrorMessage="1" sqref="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formula1>$AM$16:$AM$19</formula1>
    </dataValidation>
  </dataValidations>
  <pageMargins left="0.39370078740157483" right="0" top="0.39370078740157483" bottom="0" header="0.19685039370078741" footer="0.23622047244094491"/>
  <pageSetup paperSize="9" pageOrder="overThenDown" orientation="portrait" r:id="rId1"/>
  <headerFooter alignWithMargins="0">
    <oddFooter xml:space="preserve">&amp;R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N20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N65556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N131092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N196628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N262164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N327700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N393236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N458772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N524308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N589844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N655380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N720916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N786452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N851988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N917524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N983060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W25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W65561 JS65561 TO65561 ADK65561 ANG65561 AXC65561 BGY65561 BQU65561 CAQ65561 CKM65561 CUI65561 DEE65561 DOA65561 DXW65561 EHS65561 ERO65561 FBK65561 FLG65561 FVC65561 GEY65561 GOU65561 GYQ65561 HIM65561 HSI65561 ICE65561 IMA65561 IVW65561 JFS65561 JPO65561 JZK65561 KJG65561 KTC65561 LCY65561 LMU65561 LWQ65561 MGM65561 MQI65561 NAE65561 NKA65561 NTW65561 ODS65561 ONO65561 OXK65561 PHG65561 PRC65561 QAY65561 QKU65561 QUQ65561 REM65561 ROI65561 RYE65561 SIA65561 SRW65561 TBS65561 TLO65561 TVK65561 UFG65561 UPC65561 UYY65561 VIU65561 VSQ65561 WCM65561 WMI65561 WWE65561 W131097 JS131097 TO131097 ADK131097 ANG131097 AXC131097 BGY131097 BQU131097 CAQ131097 CKM131097 CUI131097 DEE131097 DOA131097 DXW131097 EHS131097 ERO131097 FBK131097 FLG131097 FVC131097 GEY131097 GOU131097 GYQ131097 HIM131097 HSI131097 ICE131097 IMA131097 IVW131097 JFS131097 JPO131097 JZK131097 KJG131097 KTC131097 LCY131097 LMU131097 LWQ131097 MGM131097 MQI131097 NAE131097 NKA131097 NTW131097 ODS131097 ONO131097 OXK131097 PHG131097 PRC131097 QAY131097 QKU131097 QUQ131097 REM131097 ROI131097 RYE131097 SIA131097 SRW131097 TBS131097 TLO131097 TVK131097 UFG131097 UPC131097 UYY131097 VIU131097 VSQ131097 WCM131097 WMI131097 WWE131097 W196633 JS196633 TO196633 ADK196633 ANG196633 AXC196633 BGY196633 BQU196633 CAQ196633 CKM196633 CUI196633 DEE196633 DOA196633 DXW196633 EHS196633 ERO196633 FBK196633 FLG196633 FVC196633 GEY196633 GOU196633 GYQ196633 HIM196633 HSI196633 ICE196633 IMA196633 IVW196633 JFS196633 JPO196633 JZK196633 KJG196633 KTC196633 LCY196633 LMU196633 LWQ196633 MGM196633 MQI196633 NAE196633 NKA196633 NTW196633 ODS196633 ONO196633 OXK196633 PHG196633 PRC196633 QAY196633 QKU196633 QUQ196633 REM196633 ROI196633 RYE196633 SIA196633 SRW196633 TBS196633 TLO196633 TVK196633 UFG196633 UPC196633 UYY196633 VIU196633 VSQ196633 WCM196633 WMI196633 WWE196633 W262169 JS262169 TO262169 ADK262169 ANG262169 AXC262169 BGY262169 BQU262169 CAQ262169 CKM262169 CUI262169 DEE262169 DOA262169 DXW262169 EHS262169 ERO262169 FBK262169 FLG262169 FVC262169 GEY262169 GOU262169 GYQ262169 HIM262169 HSI262169 ICE262169 IMA262169 IVW262169 JFS262169 JPO262169 JZK262169 KJG262169 KTC262169 LCY262169 LMU262169 LWQ262169 MGM262169 MQI262169 NAE262169 NKA262169 NTW262169 ODS262169 ONO262169 OXK262169 PHG262169 PRC262169 QAY262169 QKU262169 QUQ262169 REM262169 ROI262169 RYE262169 SIA262169 SRW262169 TBS262169 TLO262169 TVK262169 UFG262169 UPC262169 UYY262169 VIU262169 VSQ262169 WCM262169 WMI262169 WWE262169 W327705 JS327705 TO327705 ADK327705 ANG327705 AXC327705 BGY327705 BQU327705 CAQ327705 CKM327705 CUI327705 DEE327705 DOA327705 DXW327705 EHS327705 ERO327705 FBK327705 FLG327705 FVC327705 GEY327705 GOU327705 GYQ327705 HIM327705 HSI327705 ICE327705 IMA327705 IVW327705 JFS327705 JPO327705 JZK327705 KJG327705 KTC327705 LCY327705 LMU327705 LWQ327705 MGM327705 MQI327705 NAE327705 NKA327705 NTW327705 ODS327705 ONO327705 OXK327705 PHG327705 PRC327705 QAY327705 QKU327705 QUQ327705 REM327705 ROI327705 RYE327705 SIA327705 SRW327705 TBS327705 TLO327705 TVK327705 UFG327705 UPC327705 UYY327705 VIU327705 VSQ327705 WCM327705 WMI327705 WWE327705 W393241 JS393241 TO393241 ADK393241 ANG393241 AXC393241 BGY393241 BQU393241 CAQ393241 CKM393241 CUI393241 DEE393241 DOA393241 DXW393241 EHS393241 ERO393241 FBK393241 FLG393241 FVC393241 GEY393241 GOU393241 GYQ393241 HIM393241 HSI393241 ICE393241 IMA393241 IVW393241 JFS393241 JPO393241 JZK393241 KJG393241 KTC393241 LCY393241 LMU393241 LWQ393241 MGM393241 MQI393241 NAE393241 NKA393241 NTW393241 ODS393241 ONO393241 OXK393241 PHG393241 PRC393241 QAY393241 QKU393241 QUQ393241 REM393241 ROI393241 RYE393241 SIA393241 SRW393241 TBS393241 TLO393241 TVK393241 UFG393241 UPC393241 UYY393241 VIU393241 VSQ393241 WCM393241 WMI393241 WWE393241 W458777 JS458777 TO458777 ADK458777 ANG458777 AXC458777 BGY458777 BQU458777 CAQ458777 CKM458777 CUI458777 DEE458777 DOA458777 DXW458777 EHS458777 ERO458777 FBK458777 FLG458777 FVC458777 GEY458777 GOU458777 GYQ458777 HIM458777 HSI458777 ICE458777 IMA458777 IVW458777 JFS458777 JPO458777 JZK458777 KJG458777 KTC458777 LCY458777 LMU458777 LWQ458777 MGM458777 MQI458777 NAE458777 NKA458777 NTW458777 ODS458777 ONO458777 OXK458777 PHG458777 PRC458777 QAY458777 QKU458777 QUQ458777 REM458777 ROI458777 RYE458777 SIA458777 SRW458777 TBS458777 TLO458777 TVK458777 UFG458777 UPC458777 UYY458777 VIU458777 VSQ458777 WCM458777 WMI458777 WWE458777 W524313 JS524313 TO524313 ADK524313 ANG524313 AXC524313 BGY524313 BQU524313 CAQ524313 CKM524313 CUI524313 DEE524313 DOA524313 DXW524313 EHS524313 ERO524313 FBK524313 FLG524313 FVC524313 GEY524313 GOU524313 GYQ524313 HIM524313 HSI524313 ICE524313 IMA524313 IVW524313 JFS524313 JPO524313 JZK524313 KJG524313 KTC524313 LCY524313 LMU524313 LWQ524313 MGM524313 MQI524313 NAE524313 NKA524313 NTW524313 ODS524313 ONO524313 OXK524313 PHG524313 PRC524313 QAY524313 QKU524313 QUQ524313 REM524313 ROI524313 RYE524313 SIA524313 SRW524313 TBS524313 TLO524313 TVK524313 UFG524313 UPC524313 UYY524313 VIU524313 VSQ524313 WCM524313 WMI524313 WWE524313 W589849 JS589849 TO589849 ADK589849 ANG589849 AXC589849 BGY589849 BQU589849 CAQ589849 CKM589849 CUI589849 DEE589849 DOA589849 DXW589849 EHS589849 ERO589849 FBK589849 FLG589849 FVC589849 GEY589849 GOU589849 GYQ589849 HIM589849 HSI589849 ICE589849 IMA589849 IVW589849 JFS589849 JPO589849 JZK589849 KJG589849 KTC589849 LCY589849 LMU589849 LWQ589849 MGM589849 MQI589849 NAE589849 NKA589849 NTW589849 ODS589849 ONO589849 OXK589849 PHG589849 PRC589849 QAY589849 QKU589849 QUQ589849 REM589849 ROI589849 RYE589849 SIA589849 SRW589849 TBS589849 TLO589849 TVK589849 UFG589849 UPC589849 UYY589849 VIU589849 VSQ589849 WCM589849 WMI589849 WWE589849 W655385 JS655385 TO655385 ADK655385 ANG655385 AXC655385 BGY655385 BQU655385 CAQ655385 CKM655385 CUI655385 DEE655385 DOA655385 DXW655385 EHS655385 ERO655385 FBK655385 FLG655385 FVC655385 GEY655385 GOU655385 GYQ655385 HIM655385 HSI655385 ICE655385 IMA655385 IVW655385 JFS655385 JPO655385 JZK655385 KJG655385 KTC655385 LCY655385 LMU655385 LWQ655385 MGM655385 MQI655385 NAE655385 NKA655385 NTW655385 ODS655385 ONO655385 OXK655385 PHG655385 PRC655385 QAY655385 QKU655385 QUQ655385 REM655385 ROI655385 RYE655385 SIA655385 SRW655385 TBS655385 TLO655385 TVK655385 UFG655385 UPC655385 UYY655385 VIU655385 VSQ655385 WCM655385 WMI655385 WWE655385 W720921 JS720921 TO720921 ADK720921 ANG720921 AXC720921 BGY720921 BQU720921 CAQ720921 CKM720921 CUI720921 DEE720921 DOA720921 DXW720921 EHS720921 ERO720921 FBK720921 FLG720921 FVC720921 GEY720921 GOU720921 GYQ720921 HIM720921 HSI720921 ICE720921 IMA720921 IVW720921 JFS720921 JPO720921 JZK720921 KJG720921 KTC720921 LCY720921 LMU720921 LWQ720921 MGM720921 MQI720921 NAE720921 NKA720921 NTW720921 ODS720921 ONO720921 OXK720921 PHG720921 PRC720921 QAY720921 QKU720921 QUQ720921 REM720921 ROI720921 RYE720921 SIA720921 SRW720921 TBS720921 TLO720921 TVK720921 UFG720921 UPC720921 UYY720921 VIU720921 VSQ720921 WCM720921 WMI720921 WWE720921 W786457 JS786457 TO786457 ADK786457 ANG786457 AXC786457 BGY786457 BQU786457 CAQ786457 CKM786457 CUI786457 DEE786457 DOA786457 DXW786457 EHS786457 ERO786457 FBK786457 FLG786457 FVC786457 GEY786457 GOU786457 GYQ786457 HIM786457 HSI786457 ICE786457 IMA786457 IVW786457 JFS786457 JPO786457 JZK786457 KJG786457 KTC786457 LCY786457 LMU786457 LWQ786457 MGM786457 MQI786457 NAE786457 NKA786457 NTW786457 ODS786457 ONO786457 OXK786457 PHG786457 PRC786457 QAY786457 QKU786457 QUQ786457 REM786457 ROI786457 RYE786457 SIA786457 SRW786457 TBS786457 TLO786457 TVK786457 UFG786457 UPC786457 UYY786457 VIU786457 VSQ786457 WCM786457 WMI786457 WWE786457 W851993 JS851993 TO851993 ADK851993 ANG851993 AXC851993 BGY851993 BQU851993 CAQ851993 CKM851993 CUI851993 DEE851993 DOA851993 DXW851993 EHS851993 ERO851993 FBK851993 FLG851993 FVC851993 GEY851993 GOU851993 GYQ851993 HIM851993 HSI851993 ICE851993 IMA851993 IVW851993 JFS851993 JPO851993 JZK851993 KJG851993 KTC851993 LCY851993 LMU851993 LWQ851993 MGM851993 MQI851993 NAE851993 NKA851993 NTW851993 ODS851993 ONO851993 OXK851993 PHG851993 PRC851993 QAY851993 QKU851993 QUQ851993 REM851993 ROI851993 RYE851993 SIA851993 SRW851993 TBS851993 TLO851993 TVK851993 UFG851993 UPC851993 UYY851993 VIU851993 VSQ851993 WCM851993 WMI851993 WWE851993 W917529 JS917529 TO917529 ADK917529 ANG917529 AXC917529 BGY917529 BQU917529 CAQ917529 CKM917529 CUI917529 DEE917529 DOA917529 DXW917529 EHS917529 ERO917529 FBK917529 FLG917529 FVC917529 GEY917529 GOU917529 GYQ917529 HIM917529 HSI917529 ICE917529 IMA917529 IVW917529 JFS917529 JPO917529 JZK917529 KJG917529 KTC917529 LCY917529 LMU917529 LWQ917529 MGM917529 MQI917529 NAE917529 NKA917529 NTW917529 ODS917529 ONO917529 OXK917529 PHG917529 PRC917529 QAY917529 QKU917529 QUQ917529 REM917529 ROI917529 RYE917529 SIA917529 SRW917529 TBS917529 TLO917529 TVK917529 UFG917529 UPC917529 UYY917529 VIU917529 VSQ917529 WCM917529 WMI917529 WWE917529 W983065 JS983065 TO983065 ADK983065 ANG983065 AXC983065 BGY983065 BQU983065 CAQ983065 CKM983065 CUI983065 DEE983065 DOA983065 DXW983065 EHS983065 ERO983065 FBK983065 FLG983065 FVC983065 GEY983065 GOU983065 GYQ983065 HIM983065 HSI983065 ICE983065 IMA983065 IVW983065 JFS983065 JPO983065 JZK983065 KJG983065 KTC983065 LCY983065 LMU983065 LWQ983065 MGM983065 MQI983065 NAE983065 NKA983065 NTW983065 ODS983065 ONO983065 OXK983065 PHG983065 PRC983065 QAY983065 QKU983065 QUQ983065 REM983065 ROI983065 RYE983065 SIA983065 SRW983065 TBS983065 TLO983065 TVK983065 UFG983065 UPC983065 UYY983065 VIU983065 VSQ983065 WCM983065 WMI983065 WWE983065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決裁頭紙 </vt:lpstr>
      <vt:lpstr>決裁大内訳 </vt:lpstr>
      <vt:lpstr>決裁内訳</vt:lpstr>
      <vt:lpstr>見積書大内訳</vt:lpstr>
      <vt:lpstr>見積書内訳 </vt:lpstr>
      <vt:lpstr>査定見積書大内訳</vt:lpstr>
      <vt:lpstr>査定見積書内訳 </vt:lpstr>
      <vt:lpstr>A </vt:lpstr>
      <vt:lpstr>工事着工届 (2024.08.01改定) </vt:lpstr>
      <vt:lpstr>工事着工届  (記入要領)</vt:lpstr>
      <vt:lpstr>工事完了届（2015.9.1改定） </vt:lpstr>
      <vt:lpstr>労災保険料率(R6)</vt:lpstr>
      <vt:lpstr>印紙代・労災保険料・社会保険料</vt:lpstr>
      <vt:lpstr>'A '!Print_Area</vt:lpstr>
      <vt:lpstr>'決裁大内訳 '!Print_Area</vt:lpstr>
      <vt:lpstr>'決裁頭紙 '!Print_Area</vt:lpstr>
      <vt:lpstr>決裁内訳!Print_Area</vt:lpstr>
      <vt:lpstr>見積書大内訳!Print_Area</vt:lpstr>
      <vt:lpstr>'見積書内訳 '!Print_Area</vt:lpstr>
      <vt:lpstr>'工事着工届 (2024.08.01改定) '!Print_Area</vt:lpstr>
      <vt:lpstr>査定見積書大内訳!Print_Area</vt:lpstr>
      <vt:lpstr>'査定見積書内訳 '!Print_Area</vt:lpstr>
      <vt:lpstr>決裁内訳!Print_Titles</vt:lpstr>
      <vt:lpstr>'見積書内訳 '!Print_Titles</vt:lpstr>
      <vt:lpstr>'査定見積書内訳 '!Print_Titles</vt:lpstr>
    </vt:vector>
  </TitlesOfParts>
  <Company>京成建設株式会社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一博;飯塚 典文</dc:creator>
  <cp:lastModifiedBy>京成建設　藤安 愛</cp:lastModifiedBy>
  <cp:lastPrinted>2024-05-15T01:38:59Z</cp:lastPrinted>
  <dcterms:created xsi:type="dcterms:W3CDTF">1999-11-20T05:53:51Z</dcterms:created>
  <dcterms:modified xsi:type="dcterms:W3CDTF">2024-08-08T00:37:25Z</dcterms:modified>
</cp:coreProperties>
</file>