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urokawa\Desktop\"/>
    </mc:Choice>
  </mc:AlternateContent>
  <bookViews>
    <workbookView xWindow="-105" yWindow="-105" windowWidth="23250" windowHeight="12450" tabRatio="1000" activeTab="2"/>
  </bookViews>
  <sheets>
    <sheet name="注意点（現場へ）" sheetId="6" r:id="rId1"/>
    <sheet name="計算シート" sheetId="11" r:id="rId2"/>
    <sheet name="【電子申請用】　建退共購入依頼書（作業所用）" sheetId="10" r:id="rId3"/>
    <sheet name="【現物証紙用】　建退共購入依頼書（作業所用）" sheetId="1" r:id="rId4"/>
    <sheet name="建退共受取簿" sheetId="7" r:id="rId5"/>
    <sheet name="受払簿" sheetId="9" r:id="rId6"/>
    <sheet name="未使用分を返却をする時 " sheetId="8" r:id="rId7"/>
  </sheets>
  <definedNames>
    <definedName name="_xlnm.Print_Area" localSheetId="3">'【現物証紙用】　建退共購入依頼書（作業所用）'!$A$1:$N$26</definedName>
    <definedName name="_xlnm.Print_Area" localSheetId="2">'【電子申請用】　建退共購入依頼書（作業所用）'!$A$1:$N$28</definedName>
    <definedName name="_xlnm.Print_Area" localSheetId="4">建退共受取簿!$A$1:$M$24</definedName>
    <definedName name="_xlnm.Print_Area" localSheetId="5">受払簿!$B$1:$G$57</definedName>
    <definedName name="_xlnm.Print_Area" localSheetId="0">'注意点（現場へ）'!$A$1:$J$52</definedName>
    <definedName name="_xlnm.Print_Area" localSheetId="6">'未使用分を返却をする時 '!$A$1:$O$22</definedName>
    <definedName name="_xlnm.Print_Titles" localSheetId="5">受払簿!$1:$7</definedName>
    <definedName name="金額区分別購入率" localSheetId="1">計算シート!$A$16:$N$20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0" l="1"/>
  <c r="I30" i="11"/>
  <c r="H30" i="11"/>
  <c r="B30" i="11" s="1"/>
  <c r="G30" i="11"/>
  <c r="F30" i="11"/>
  <c r="E30" i="11"/>
  <c r="N29" i="11"/>
  <c r="M29" i="11"/>
  <c r="L29" i="11"/>
  <c r="K29" i="11"/>
  <c r="I29" i="11"/>
  <c r="H29" i="11"/>
  <c r="G29" i="11"/>
  <c r="F29" i="11"/>
  <c r="E29" i="11"/>
  <c r="E11" i="11"/>
  <c r="J29" i="11" s="1"/>
  <c r="B29" i="11" l="1"/>
  <c r="Q8" i="11" s="1"/>
  <c r="L8" i="11" s="1"/>
  <c r="L9" i="11" s="1"/>
  <c r="H23" i="10"/>
  <c r="C22" i="1"/>
  <c r="H22" i="1" s="1"/>
  <c r="D25" i="1"/>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D7" i="9"/>
  <c r="C7" i="9"/>
  <c r="E7" i="9"/>
  <c r="H21" i="8"/>
</calcChain>
</file>

<file path=xl/comments1.xml><?xml version="1.0" encoding="utf-8"?>
<comments xmlns="http://schemas.openxmlformats.org/spreadsheetml/2006/main">
  <authors>
    <author>kurokawa</author>
    <author>黒川愉里江</author>
  </authors>
  <commentList>
    <comment ref="D20" authorId="0" shapeId="0">
      <text>
        <r>
          <rPr>
            <b/>
            <sz val="9"/>
            <color indexed="81"/>
            <rFont val="ＭＳ Ｐゴシック"/>
            <family val="3"/>
            <charset val="128"/>
          </rPr>
          <t xml:space="preserve">
　入力ください。</t>
        </r>
      </text>
    </comment>
    <comment ref="A26" authorId="1" shapeId="0">
      <text>
        <r>
          <rPr>
            <b/>
            <sz val="9"/>
            <color indexed="14"/>
            <rFont val="MS P ゴシック"/>
            <family val="3"/>
            <charset val="128"/>
          </rPr>
          <t>CCUSは今後すべての工事で登録をすることになる予定です（土木は導入済）</t>
        </r>
      </text>
    </comment>
  </commentList>
</comments>
</file>

<file path=xl/comments2.xml><?xml version="1.0" encoding="utf-8"?>
<comments xmlns="http://schemas.openxmlformats.org/spreadsheetml/2006/main">
  <authors>
    <author>kurokawa</author>
  </authors>
  <commentList>
    <comment ref="D19" authorId="0" shapeId="0">
      <text>
        <r>
          <rPr>
            <b/>
            <sz val="9"/>
            <color indexed="81"/>
            <rFont val="ＭＳ Ｐゴシック"/>
            <family val="3"/>
            <charset val="128"/>
          </rPr>
          <t xml:space="preserve">
　入力ください。</t>
        </r>
      </text>
    </comment>
  </commentList>
</comments>
</file>

<file path=xl/comments3.xml><?xml version="1.0" encoding="utf-8"?>
<comments xmlns="http://schemas.openxmlformats.org/spreadsheetml/2006/main">
  <authors>
    <author>黒川愉里江</author>
  </authors>
  <commentList>
    <comment ref="A1" authorId="0" shapeId="0">
      <text>
        <r>
          <rPr>
            <b/>
            <sz val="9"/>
            <color indexed="14"/>
            <rFont val="MS P ゴシック"/>
            <family val="3"/>
            <charset val="128"/>
          </rPr>
          <t>現物証紙を購入する場合は提出ください</t>
        </r>
      </text>
    </comment>
  </commentList>
</comments>
</file>

<file path=xl/comments4.xml><?xml version="1.0" encoding="utf-8"?>
<comments xmlns="http://schemas.openxmlformats.org/spreadsheetml/2006/main">
  <authors>
    <author>kurokawa</author>
  </authors>
  <commentList>
    <comment ref="D6" authorId="0" shapeId="0">
      <text>
        <r>
          <rPr>
            <b/>
            <sz val="9"/>
            <color indexed="81"/>
            <rFont val="ＭＳ Ｐゴシック"/>
            <family val="3"/>
            <charset val="128"/>
          </rPr>
          <t>手渡した日または郵送した日</t>
        </r>
      </text>
    </comment>
  </commentList>
</comments>
</file>

<file path=xl/comments5.xml><?xml version="1.0" encoding="utf-8"?>
<comments xmlns="http://schemas.openxmlformats.org/spreadsheetml/2006/main">
  <authors>
    <author>黒川愉里江</author>
    <author>kurokawa</author>
  </authors>
  <commentList>
    <comment ref="B1" authorId="0" shapeId="0">
      <text>
        <r>
          <rPr>
            <b/>
            <sz val="9"/>
            <color indexed="14"/>
            <rFont val="MS P ゴシック"/>
            <family val="3"/>
            <charset val="128"/>
          </rPr>
          <t>現物証紙を購入する場合は提出ください</t>
        </r>
      </text>
    </comment>
    <comment ref="H21" authorId="1" shapeId="0">
      <text>
        <r>
          <rPr>
            <b/>
            <sz val="9"/>
            <color indexed="81"/>
            <rFont val="ＭＳ Ｐゴシック"/>
            <family val="3"/>
            <charset val="128"/>
          </rPr>
          <t>受取枚数と使用枚数を入力すると
残り枚数が自動計算・表示されます</t>
        </r>
      </text>
    </comment>
  </commentList>
</comments>
</file>

<file path=xl/sharedStrings.xml><?xml version="1.0" encoding="utf-8"?>
<sst xmlns="http://schemas.openxmlformats.org/spreadsheetml/2006/main" count="174" uniqueCount="139">
  <si>
    <t>（作業所依頼用）</t>
    <rPh sb="1" eb="3">
      <t>サギョウ</t>
    </rPh>
    <rPh sb="3" eb="4">
      <t>ショ</t>
    </rPh>
    <rPh sb="4" eb="6">
      <t>イライ</t>
    </rPh>
    <rPh sb="6" eb="7">
      <t>ヨウ</t>
    </rPh>
    <phoneticPr fontId="3"/>
  </si>
  <si>
    <t>年</t>
    <rPh sb="0" eb="1">
      <t>ネン</t>
    </rPh>
    <phoneticPr fontId="3"/>
  </si>
  <si>
    <t>月</t>
    <rPh sb="0" eb="1">
      <t>ゲツ</t>
    </rPh>
    <phoneticPr fontId="3"/>
  </si>
  <si>
    <t>日</t>
    <rPh sb="0" eb="1">
      <t>ニチ</t>
    </rPh>
    <phoneticPr fontId="3"/>
  </si>
  <si>
    <t>京成建設株式会社</t>
    <rPh sb="0" eb="2">
      <t>ケイセイ</t>
    </rPh>
    <rPh sb="2" eb="4">
      <t>ケンセツ</t>
    </rPh>
    <rPh sb="4" eb="6">
      <t>カブシキ</t>
    </rPh>
    <rPh sb="6" eb="8">
      <t>カイシャ</t>
    </rPh>
    <phoneticPr fontId="3"/>
  </si>
  <si>
    <t>御中</t>
    <rPh sb="0" eb="2">
      <t>オンチュウ</t>
    </rPh>
    <phoneticPr fontId="3"/>
  </si>
  <si>
    <t>工事番号</t>
    <rPh sb="0" eb="2">
      <t>コウジ</t>
    </rPh>
    <rPh sb="2" eb="4">
      <t>バンゴウ</t>
    </rPh>
    <phoneticPr fontId="3"/>
  </si>
  <si>
    <t>事業所名</t>
    <rPh sb="0" eb="3">
      <t>ジギョウショ</t>
    </rPh>
    <rPh sb="3" eb="4">
      <t>メイ</t>
    </rPh>
    <phoneticPr fontId="3"/>
  </si>
  <si>
    <t>所長名</t>
    <rPh sb="0" eb="1">
      <t>ショ</t>
    </rPh>
    <rPh sb="1" eb="2">
      <t>チョウ</t>
    </rPh>
    <rPh sb="2" eb="3">
      <t>メイ</t>
    </rPh>
    <phoneticPr fontId="3"/>
  </si>
  <si>
    <t>印</t>
    <rPh sb="0" eb="1">
      <t>イン</t>
    </rPh>
    <phoneticPr fontId="3"/>
  </si>
  <si>
    <r>
      <t>※報告書（依頼書）と受領書は</t>
    </r>
    <r>
      <rPr>
        <b/>
        <u/>
        <sz val="12"/>
        <rFont val="ＭＳ Ｐゴシック"/>
        <family val="3"/>
        <charset val="128"/>
      </rPr>
      <t>切り取らない</t>
    </r>
    <r>
      <rPr>
        <sz val="12"/>
        <rFont val="ＭＳ Ｐゴシック"/>
        <family val="3"/>
        <charset val="128"/>
      </rPr>
      <t>で下さい。</t>
    </r>
    <rPh sb="1" eb="4">
      <t>ホウコクショ</t>
    </rPh>
    <rPh sb="5" eb="7">
      <t>イライ</t>
    </rPh>
    <rPh sb="7" eb="8">
      <t>ショ</t>
    </rPh>
    <rPh sb="10" eb="12">
      <t>ジュリョウ</t>
    </rPh>
    <rPh sb="12" eb="13">
      <t>ショ</t>
    </rPh>
    <rPh sb="14" eb="15">
      <t>キ</t>
    </rPh>
    <rPh sb="16" eb="17">
      <t>ト</t>
    </rPh>
    <rPh sb="21" eb="22">
      <t>クダ</t>
    </rPh>
    <phoneticPr fontId="3"/>
  </si>
  <si>
    <t>千葉県船橋市宮本４－１７－３（別館２階）</t>
    <rPh sb="0" eb="3">
      <t>チバケン</t>
    </rPh>
    <rPh sb="3" eb="6">
      <t>フナバシシ</t>
    </rPh>
    <rPh sb="6" eb="8">
      <t>ミヤモト</t>
    </rPh>
    <phoneticPr fontId="3"/>
  </si>
  <si>
    <t>　（※グループウェアの「文書管理」⇒「安全関係」⇒「建退共」⇒</t>
    <rPh sb="12" eb="14">
      <t>ブンショ</t>
    </rPh>
    <rPh sb="14" eb="16">
      <t>カンリ</t>
    </rPh>
    <rPh sb="19" eb="21">
      <t>アンゼン</t>
    </rPh>
    <rPh sb="21" eb="23">
      <t>カンケイ</t>
    </rPh>
    <rPh sb="26" eb="29">
      <t>ケンタイキョウ</t>
    </rPh>
    <phoneticPr fontId="3"/>
  </si>
  <si>
    <t>（※グループウェアの「文書管理」⇒「安全関係」⇒「建退共」⇒</t>
    <rPh sb="11" eb="13">
      <t>ブンショ</t>
    </rPh>
    <rPh sb="13" eb="15">
      <t>カンリ</t>
    </rPh>
    <rPh sb="18" eb="20">
      <t>アンゼン</t>
    </rPh>
    <rPh sb="20" eb="22">
      <t>カンケイ</t>
    </rPh>
    <rPh sb="25" eb="28">
      <t>ケンタイキョウ</t>
    </rPh>
    <phoneticPr fontId="3"/>
  </si>
  <si>
    <t>（※グループウェアの「文書管理」⇒「安全関係」⇒「建退共」</t>
    <rPh sb="11" eb="13">
      <t>ブンショ</t>
    </rPh>
    <rPh sb="13" eb="15">
      <t>カンリ</t>
    </rPh>
    <rPh sb="18" eb="20">
      <t>アンゼン</t>
    </rPh>
    <rPh sb="20" eb="22">
      <t>カンケイ</t>
    </rPh>
    <rPh sb="25" eb="28">
      <t>ケンタイキョウ</t>
    </rPh>
    <phoneticPr fontId="3"/>
  </si>
  <si>
    <t>　　　⇒「建退共購入依頼書（掲載用）」にあります。）</t>
    <rPh sb="5" eb="8">
      <t>ケンタイキョウ</t>
    </rPh>
    <rPh sb="8" eb="10">
      <t>コウニュウ</t>
    </rPh>
    <rPh sb="10" eb="13">
      <t>イライショ</t>
    </rPh>
    <rPh sb="14" eb="17">
      <t>ケイサイヨウ</t>
    </rPh>
    <phoneticPr fontId="3"/>
  </si>
  <si>
    <t>　　　⇒「建退共報告書兼受領書」に「建退共受取簿」のシートがあります。）</t>
    <rPh sb="5" eb="8">
      <t>ケンタイキョウ</t>
    </rPh>
    <rPh sb="8" eb="10">
      <t>ホウコク</t>
    </rPh>
    <rPh sb="10" eb="11">
      <t>ショ</t>
    </rPh>
    <rPh sb="11" eb="12">
      <t>ケン</t>
    </rPh>
    <rPh sb="12" eb="15">
      <t>ジュリョウショ</t>
    </rPh>
    <rPh sb="18" eb="21">
      <t>ケンタイキョウ</t>
    </rPh>
    <rPh sb="21" eb="23">
      <t>ウケトリ</t>
    </rPh>
    <rPh sb="23" eb="24">
      <t>ボ</t>
    </rPh>
    <phoneticPr fontId="3"/>
  </si>
  <si>
    <t>　　　⇒「建退共報告書兼受領書」に「建退共報告書兼受領書」のシートがあります。）</t>
    <rPh sb="5" eb="8">
      <t>ケンタイキョウ</t>
    </rPh>
    <rPh sb="8" eb="11">
      <t>ホウコクショ</t>
    </rPh>
    <rPh sb="11" eb="12">
      <t>ケン</t>
    </rPh>
    <rPh sb="12" eb="15">
      <t>ジュリョウショ</t>
    </rPh>
    <rPh sb="18" eb="21">
      <t>ケンタイキョウ</t>
    </rPh>
    <rPh sb="21" eb="24">
      <t>ホウコクショ</t>
    </rPh>
    <rPh sb="24" eb="25">
      <t>ケン</t>
    </rPh>
    <rPh sb="25" eb="28">
      <t>ジュリョウショ</t>
    </rPh>
    <phoneticPr fontId="3"/>
  </si>
  <si>
    <t>≪建退共について≫</t>
    <phoneticPr fontId="3"/>
  </si>
  <si>
    <t>①</t>
    <phoneticPr fontId="3"/>
  </si>
  <si>
    <t>②</t>
    <phoneticPr fontId="3"/>
  </si>
  <si>
    <t>使用した枚数分の『建退共報告書（依頼書）兼受領書』を作成し、</t>
    <rPh sb="0" eb="2">
      <t>シヨウ</t>
    </rPh>
    <rPh sb="4" eb="6">
      <t>マイスウ</t>
    </rPh>
    <rPh sb="6" eb="7">
      <t>ブン</t>
    </rPh>
    <rPh sb="16" eb="18">
      <t>イライ</t>
    </rPh>
    <rPh sb="18" eb="19">
      <t>ショ</t>
    </rPh>
    <rPh sb="20" eb="21">
      <t>ケン</t>
    </rPh>
    <rPh sb="21" eb="23">
      <t>ジュリョウ</t>
    </rPh>
    <rPh sb="23" eb="24">
      <t>ショ</t>
    </rPh>
    <rPh sb="26" eb="28">
      <t>サクセイ</t>
    </rPh>
    <phoneticPr fontId="3"/>
  </si>
  <si>
    <t>協力会社から受領印をもらい、現場責任者確認欄に担当者印（所長印）を押してください。</t>
    <rPh sb="0" eb="2">
      <t>キョウリョク</t>
    </rPh>
    <rPh sb="2" eb="4">
      <t>カイシャ</t>
    </rPh>
    <rPh sb="6" eb="9">
      <t>ジュリョウイン</t>
    </rPh>
    <phoneticPr fontId="3"/>
  </si>
  <si>
    <t>ご不明な点等ございましたら、下記の宛先までご連絡くださいませ。</t>
    <phoneticPr fontId="3"/>
  </si>
  <si>
    <t>　　よろしくお願いいたします。</t>
    <phoneticPr fontId="3"/>
  </si>
  <si>
    <t>〒２７３－０００３</t>
    <phoneticPr fontId="3"/>
  </si>
  <si>
    <t>ＦＡＸ　０４７－４３５－６３４４</t>
    <phoneticPr fontId="3"/>
  </si>
  <si>
    <t>③</t>
    <phoneticPr fontId="3"/>
  </si>
  <si>
    <t>『建退共制度に係る被共済者就労状況報告書兼受領書』は</t>
    <phoneticPr fontId="3"/>
  </si>
  <si>
    <t>建設業退職金共済証紙受取簿</t>
    <phoneticPr fontId="3"/>
  </si>
  <si>
    <t>印</t>
    <rPh sb="0" eb="1">
      <t>シルシ</t>
    </rPh>
    <phoneticPr fontId="3"/>
  </si>
  <si>
    <t>建設業退職金共済証紙を（</t>
    <phoneticPr fontId="3"/>
  </si>
  <si>
    <t>）枚受取ました。</t>
    <phoneticPr fontId="3"/>
  </si>
  <si>
    <t>×</t>
    <phoneticPr fontId="3"/>
  </si>
  <si>
    <t>＝</t>
    <phoneticPr fontId="3"/>
  </si>
  <si>
    <t>（金額）</t>
    <rPh sb="1" eb="3">
      <t>キンガク</t>
    </rPh>
    <phoneticPr fontId="3"/>
  </si>
  <si>
    <t>建設業退職金共済証紙を使用しなかったので、返却します。</t>
    <rPh sb="0" eb="3">
      <t>ケンセツギョウ</t>
    </rPh>
    <rPh sb="3" eb="5">
      <t>タイショク</t>
    </rPh>
    <rPh sb="5" eb="6">
      <t>キン</t>
    </rPh>
    <rPh sb="6" eb="8">
      <t>キョウサイ</t>
    </rPh>
    <rPh sb="8" eb="10">
      <t>ショウシ</t>
    </rPh>
    <rPh sb="11" eb="13">
      <t>シヨウ</t>
    </rPh>
    <rPh sb="21" eb="23">
      <t>ヘンキャク</t>
    </rPh>
    <phoneticPr fontId="3"/>
  </si>
  <si>
    <t>受取枚数</t>
    <rPh sb="0" eb="2">
      <t>ウケトリ</t>
    </rPh>
    <rPh sb="2" eb="4">
      <t>マイスウ</t>
    </rPh>
    <phoneticPr fontId="3"/>
  </si>
  <si>
    <t>使用枚数</t>
    <rPh sb="0" eb="2">
      <t>シヨウ</t>
    </rPh>
    <rPh sb="2" eb="4">
      <t>マイスウ</t>
    </rPh>
    <phoneticPr fontId="3"/>
  </si>
  <si>
    <t>残り（返却）</t>
    <rPh sb="0" eb="1">
      <t>ノコ</t>
    </rPh>
    <rPh sb="3" eb="5">
      <t>ヘンキャク</t>
    </rPh>
    <phoneticPr fontId="3"/>
  </si>
  <si>
    <t>京 成 建 設 株 式 会 社</t>
    <rPh sb="0" eb="1">
      <t>キョウ</t>
    </rPh>
    <rPh sb="2" eb="3">
      <t>セイ</t>
    </rPh>
    <rPh sb="4" eb="5">
      <t>ケン</t>
    </rPh>
    <rPh sb="6" eb="7">
      <t>セツ</t>
    </rPh>
    <rPh sb="8" eb="9">
      <t>カブ</t>
    </rPh>
    <rPh sb="10" eb="11">
      <t>シキ</t>
    </rPh>
    <rPh sb="12" eb="13">
      <t>カイ</t>
    </rPh>
    <rPh sb="14" eb="15">
      <t>シャ</t>
    </rPh>
    <phoneticPr fontId="3"/>
  </si>
  <si>
    <t>※使用しなかった建退共は返却報告書または残数のわかる帳簿を添えて、</t>
    <rPh sb="1" eb="3">
      <t>シヨウ</t>
    </rPh>
    <rPh sb="8" eb="9">
      <t>ケン</t>
    </rPh>
    <rPh sb="9" eb="10">
      <t>タイ</t>
    </rPh>
    <rPh sb="10" eb="11">
      <t>キョウ</t>
    </rPh>
    <rPh sb="12" eb="14">
      <t>ヘンキャク</t>
    </rPh>
    <rPh sb="14" eb="17">
      <t>ホウコクショ</t>
    </rPh>
    <rPh sb="20" eb="21">
      <t>ザン</t>
    </rPh>
    <rPh sb="21" eb="22">
      <t>スウ</t>
    </rPh>
    <rPh sb="26" eb="28">
      <t>チョウボ</t>
    </rPh>
    <rPh sb="29" eb="30">
      <t>ソ</t>
    </rPh>
    <phoneticPr fontId="3"/>
  </si>
  <si>
    <t>工事終了までに使用した枚数分提出して下さい</t>
    <phoneticPr fontId="3"/>
  </si>
  <si>
    <t>https://www.pref.chiba.lg.jp/kenfudou/jigyousha/kensetsu/taishokukin.html</t>
    <phoneticPr fontId="3"/>
  </si>
  <si>
    <t>（参考）</t>
    <rPh sb="1" eb="3">
      <t>サンコウ</t>
    </rPh>
    <phoneticPr fontId="3"/>
  </si>
  <si>
    <t>※業者さんからの請求枚数が勤務日数と合致しているか必ず確認の上、</t>
    <rPh sb="1" eb="3">
      <t>ギョウシャ</t>
    </rPh>
    <rPh sb="8" eb="10">
      <t>セイキュウ</t>
    </rPh>
    <rPh sb="10" eb="12">
      <t>マイスウ</t>
    </rPh>
    <rPh sb="13" eb="15">
      <t>キンム</t>
    </rPh>
    <rPh sb="15" eb="17">
      <t>ニッスウ</t>
    </rPh>
    <rPh sb="18" eb="20">
      <t>ガッチ</t>
    </rPh>
    <rPh sb="25" eb="26">
      <t>カナラ</t>
    </rPh>
    <rPh sb="27" eb="29">
      <t>カクニン</t>
    </rPh>
    <rPh sb="30" eb="31">
      <t>ウエ</t>
    </rPh>
    <phoneticPr fontId="3"/>
  </si>
  <si>
    <t>※証紙について※</t>
    <rPh sb="1" eb="3">
      <t>ショウシ</t>
    </rPh>
    <phoneticPr fontId="3"/>
  </si>
  <si>
    <t>証紙は、中小企業用の「赤証紙」（赤色の証紙です）と、大手企業用の「青証紙」（青色の証紙です）</t>
    <rPh sb="0" eb="2">
      <t>ショウシ</t>
    </rPh>
    <rPh sb="4" eb="6">
      <t>チュウショウ</t>
    </rPh>
    <rPh sb="6" eb="9">
      <t>キギョウヨウ</t>
    </rPh>
    <rPh sb="11" eb="12">
      <t>アカ</t>
    </rPh>
    <rPh sb="12" eb="14">
      <t>ショウシ</t>
    </rPh>
    <rPh sb="16" eb="18">
      <t>アカイロ</t>
    </rPh>
    <rPh sb="19" eb="21">
      <t>ショウシ</t>
    </rPh>
    <rPh sb="26" eb="28">
      <t>オオテ</t>
    </rPh>
    <rPh sb="28" eb="30">
      <t>キギョウ</t>
    </rPh>
    <rPh sb="30" eb="31">
      <t>ヨウ</t>
    </rPh>
    <rPh sb="33" eb="34">
      <t>アオ</t>
    </rPh>
    <rPh sb="34" eb="36">
      <t>ショウシ</t>
    </rPh>
    <rPh sb="38" eb="40">
      <t>アオイロ</t>
    </rPh>
    <rPh sb="41" eb="43">
      <t>ショウシ</t>
    </rPh>
    <phoneticPr fontId="3"/>
  </si>
  <si>
    <t>があります。</t>
    <phoneticPr fontId="3"/>
  </si>
  <si>
    <t>当社は、中小企業に入りますので、通常　「赤証紙」　の証紙を購入し添付をします。</t>
    <rPh sb="0" eb="2">
      <t>トウシャ</t>
    </rPh>
    <rPh sb="4" eb="6">
      <t>チュウショウ</t>
    </rPh>
    <rPh sb="6" eb="8">
      <t>キギョウ</t>
    </rPh>
    <rPh sb="9" eb="10">
      <t>ハイ</t>
    </rPh>
    <rPh sb="16" eb="18">
      <t>ツウジョウ</t>
    </rPh>
    <rPh sb="20" eb="21">
      <t>アカ</t>
    </rPh>
    <rPh sb="21" eb="23">
      <t>ショウシ</t>
    </rPh>
    <rPh sb="26" eb="28">
      <t>ショウシ</t>
    </rPh>
    <rPh sb="29" eb="31">
      <t>コウニュウ</t>
    </rPh>
    <rPh sb="32" eb="34">
      <t>テンプ</t>
    </rPh>
    <phoneticPr fontId="3"/>
  </si>
  <si>
    <t>「青証紙」購入の場合は、当部署へ依頼する際　「青証紙　購入」　である旨、お声掛けください。</t>
    <rPh sb="1" eb="2">
      <t>アオ</t>
    </rPh>
    <rPh sb="2" eb="4">
      <t>ショウシ</t>
    </rPh>
    <rPh sb="5" eb="7">
      <t>コウニュウ</t>
    </rPh>
    <rPh sb="8" eb="10">
      <t>バアイ</t>
    </rPh>
    <rPh sb="12" eb="13">
      <t>トウ</t>
    </rPh>
    <rPh sb="13" eb="15">
      <t>ブショ</t>
    </rPh>
    <rPh sb="16" eb="18">
      <t>イライ</t>
    </rPh>
    <rPh sb="20" eb="21">
      <t>サイ</t>
    </rPh>
    <rPh sb="23" eb="24">
      <t>アオ</t>
    </rPh>
    <rPh sb="24" eb="26">
      <t>ショウシ</t>
    </rPh>
    <rPh sb="27" eb="29">
      <t>コウニュウ</t>
    </rPh>
    <rPh sb="34" eb="35">
      <t>ムネ</t>
    </rPh>
    <rPh sb="37" eb="38">
      <t>コエ</t>
    </rPh>
    <rPh sb="38" eb="39">
      <t>ガ</t>
    </rPh>
    <phoneticPr fontId="3"/>
  </si>
  <si>
    <t>尚、購入後の「赤証紙」と「青証紙」の交換はできません。</t>
    <rPh sb="0" eb="1">
      <t>ナオ</t>
    </rPh>
    <rPh sb="2" eb="4">
      <t>コウニュウ</t>
    </rPh>
    <rPh sb="4" eb="5">
      <t>ゴ</t>
    </rPh>
    <rPh sb="7" eb="8">
      <t>アカ</t>
    </rPh>
    <rPh sb="8" eb="10">
      <t>ショウシ</t>
    </rPh>
    <rPh sb="13" eb="14">
      <t>アオ</t>
    </rPh>
    <rPh sb="14" eb="16">
      <t>ショウシ</t>
    </rPh>
    <rPh sb="18" eb="20">
      <t>コウカン</t>
    </rPh>
    <phoneticPr fontId="3"/>
  </si>
  <si>
    <t>入庫</t>
    <rPh sb="0" eb="2">
      <t>ニュウコ</t>
    </rPh>
    <phoneticPr fontId="3"/>
  </si>
  <si>
    <t>出庫</t>
    <rPh sb="0" eb="2">
      <t>シュッコ</t>
    </rPh>
    <phoneticPr fontId="3"/>
  </si>
  <si>
    <t>会社名</t>
    <rPh sb="0" eb="2">
      <t>カイシャ</t>
    </rPh>
    <rPh sb="2" eb="3">
      <t>メイ</t>
    </rPh>
    <phoneticPr fontId="3"/>
  </si>
  <si>
    <t>残</t>
    <rPh sb="0" eb="1">
      <t>ザン</t>
    </rPh>
    <phoneticPr fontId="3"/>
  </si>
  <si>
    <t>備考</t>
    <rPh sb="0" eb="2">
      <t>ビコウ</t>
    </rPh>
    <phoneticPr fontId="3"/>
  </si>
  <si>
    <t>◆建退共受払簿</t>
    <rPh sb="1" eb="4">
      <t>ケンタイキョウ</t>
    </rPh>
    <rPh sb="4" eb="5">
      <t>ウ</t>
    </rPh>
    <rPh sb="5" eb="6">
      <t>バラ</t>
    </rPh>
    <rPh sb="6" eb="7">
      <t>ボ</t>
    </rPh>
    <phoneticPr fontId="3"/>
  </si>
  <si>
    <t>）</t>
    <phoneticPr fontId="3"/>
  </si>
  <si>
    <t>　　お好きな書式で、提出ください。</t>
    <rPh sb="3" eb="4">
      <t>ス</t>
    </rPh>
    <rPh sb="6" eb="8">
      <t>ショシキ</t>
    </rPh>
    <rPh sb="10" eb="12">
      <t>テイシュツ</t>
    </rPh>
    <phoneticPr fontId="3"/>
  </si>
  <si>
    <t>※受け払い簿用紙の書式は「任意」です</t>
    <rPh sb="1" eb="2">
      <t>ウ</t>
    </rPh>
    <rPh sb="3" eb="4">
      <t>バラ</t>
    </rPh>
    <rPh sb="5" eb="6">
      <t>ボ</t>
    </rPh>
    <rPh sb="6" eb="8">
      <t>ヨウシ</t>
    </rPh>
    <rPh sb="9" eb="11">
      <t>ショシキ</t>
    </rPh>
    <rPh sb="13" eb="15">
      <t>ニンイ</t>
    </rPh>
    <phoneticPr fontId="3"/>
  </si>
  <si>
    <t>日付</t>
    <rPh sb="0" eb="2">
      <t>ヒヅケ</t>
    </rPh>
    <phoneticPr fontId="3"/>
  </si>
  <si>
    <t>工事番号　（</t>
    <rPh sb="0" eb="2">
      <t>コウジ</t>
    </rPh>
    <rPh sb="2" eb="4">
      <t>バンゴウ</t>
    </rPh>
    <phoneticPr fontId="3"/>
  </si>
  <si>
    <t>工事件名　（</t>
    <rPh sb="0" eb="2">
      <t>コウジ</t>
    </rPh>
    <rPh sb="2" eb="4">
      <t>ケンメイ</t>
    </rPh>
    <phoneticPr fontId="3"/>
  </si>
  <si>
    <t>但し、下請に「大林組」等の大手建設会社が入る場合は、「青証紙」を購入しなければならない</t>
    <rPh sb="0" eb="1">
      <t>タダ</t>
    </rPh>
    <rPh sb="3" eb="5">
      <t>シタウ</t>
    </rPh>
    <rPh sb="7" eb="10">
      <t>オオバヤシグミ</t>
    </rPh>
    <rPh sb="11" eb="12">
      <t>トウ</t>
    </rPh>
    <rPh sb="13" eb="15">
      <t>オオテ</t>
    </rPh>
    <rPh sb="15" eb="17">
      <t>ケンセツ</t>
    </rPh>
    <rPh sb="17" eb="19">
      <t>ガイシャ</t>
    </rPh>
    <rPh sb="20" eb="21">
      <t>ハイ</t>
    </rPh>
    <rPh sb="22" eb="24">
      <t>バアイ</t>
    </rPh>
    <rPh sb="27" eb="28">
      <t>アオ</t>
    </rPh>
    <rPh sb="28" eb="30">
      <t>ショウシ</t>
    </rPh>
    <rPh sb="32" eb="34">
      <t>コウニュウ</t>
    </rPh>
    <phoneticPr fontId="3"/>
  </si>
  <si>
    <t>ことがあるので、「赤証紙」の配布でよいか、先方に確認をしてください。</t>
    <rPh sb="9" eb="10">
      <t>アカ</t>
    </rPh>
    <rPh sb="10" eb="12">
      <t>ショウシ</t>
    </rPh>
    <rPh sb="14" eb="16">
      <t>ハイフ</t>
    </rPh>
    <rPh sb="21" eb="23">
      <t>センポウ</t>
    </rPh>
    <rPh sb="24" eb="26">
      <t>カクニン</t>
    </rPh>
    <phoneticPr fontId="3"/>
  </si>
  <si>
    <t>　　大手企業がさらに外注先の中小企業へ渡す場合は「赤証紙」を配布します。</t>
    <rPh sb="2" eb="4">
      <t>オオテ</t>
    </rPh>
    <rPh sb="4" eb="6">
      <t>キギョウ</t>
    </rPh>
    <rPh sb="10" eb="12">
      <t>ガイチュウ</t>
    </rPh>
    <rPh sb="12" eb="13">
      <t>サキ</t>
    </rPh>
    <rPh sb="14" eb="16">
      <t>チュウショウ</t>
    </rPh>
    <rPh sb="16" eb="18">
      <t>キギョウ</t>
    </rPh>
    <rPh sb="19" eb="20">
      <t>ワタ</t>
    </rPh>
    <rPh sb="21" eb="23">
      <t>バアイ</t>
    </rPh>
    <rPh sb="25" eb="26">
      <t>アカ</t>
    </rPh>
    <rPh sb="26" eb="28">
      <t>ショウシ</t>
    </rPh>
    <rPh sb="30" eb="32">
      <t>ハイフ</t>
    </rPh>
    <phoneticPr fontId="3"/>
  </si>
  <si>
    <t>※大手企建設会社　直庸の方には「青証紙」を配布しなければなりません。</t>
    <rPh sb="1" eb="3">
      <t>オオテ</t>
    </rPh>
    <rPh sb="3" eb="4">
      <t>キ</t>
    </rPh>
    <rPh sb="4" eb="6">
      <t>ケンセツ</t>
    </rPh>
    <rPh sb="6" eb="8">
      <t>ガイシャ</t>
    </rPh>
    <rPh sb="9" eb="10">
      <t>チョク</t>
    </rPh>
    <rPh sb="10" eb="11">
      <t>ヨウ</t>
    </rPh>
    <rPh sb="12" eb="13">
      <t>カタ</t>
    </rPh>
    <rPh sb="16" eb="17">
      <t>アオ</t>
    </rPh>
    <rPh sb="17" eb="19">
      <t>ショウシ</t>
    </rPh>
    <rPh sb="21" eb="23">
      <t>ハイフ</t>
    </rPh>
    <phoneticPr fontId="3"/>
  </si>
  <si>
    <t>発注者</t>
    <rPh sb="0" eb="3">
      <t>ハッチュウシャ</t>
    </rPh>
    <phoneticPr fontId="3"/>
  </si>
  <si>
    <t>　枚</t>
    <rPh sb="1" eb="2">
      <t>マイ</t>
    </rPh>
    <phoneticPr fontId="3"/>
  </si>
  <si>
    <t>（内訳）　</t>
    <rPh sb="1" eb="3">
      <t>ウチワケ</t>
    </rPh>
    <phoneticPr fontId="3"/>
  </si>
  <si>
    <t>１日券</t>
    <rPh sb="1" eb="2">
      <t>ニチ</t>
    </rPh>
    <rPh sb="2" eb="3">
      <t>ケン</t>
    </rPh>
    <phoneticPr fontId="3"/>
  </si>
  <si>
    <t>工事件名</t>
    <rPh sb="0" eb="2">
      <t>コウジ</t>
    </rPh>
    <rPh sb="2" eb="4">
      <t>ケンメイ</t>
    </rPh>
    <phoneticPr fontId="3"/>
  </si>
  <si>
    <t>竣工予定日</t>
    <rPh sb="0" eb="2">
      <t>シュンコウ</t>
    </rPh>
    <rPh sb="2" eb="5">
      <t>ヨテイビ</t>
    </rPh>
    <phoneticPr fontId="3"/>
  </si>
  <si>
    <t>※当社は、基本「１日券」でお渡ししています。「１０日券」を希望される場合は、ご連絡ください。</t>
    <rPh sb="1" eb="3">
      <t>トウシャ</t>
    </rPh>
    <rPh sb="5" eb="7">
      <t>キホン</t>
    </rPh>
    <rPh sb="14" eb="15">
      <t>ワタ</t>
    </rPh>
    <rPh sb="29" eb="31">
      <t>キボウ</t>
    </rPh>
    <rPh sb="34" eb="36">
      <t>バアイ</t>
    </rPh>
    <rPh sb="39" eb="41">
      <t>レンラク</t>
    </rPh>
    <phoneticPr fontId="3"/>
  </si>
  <si>
    <t>　　）　枚 お願いします。</t>
    <rPh sb="7" eb="8">
      <t>ネガ</t>
    </rPh>
    <phoneticPr fontId="3"/>
  </si>
  <si>
    <t>安全統括部</t>
    <rPh sb="0" eb="5">
      <t>アンゼントウカツブ</t>
    </rPh>
    <phoneticPr fontId="3"/>
  </si>
  <si>
    <t>（　作業所　→　安全統括部　）</t>
    <rPh sb="8" eb="13">
      <t>アンゼントウカツブ</t>
    </rPh>
    <phoneticPr fontId="3"/>
  </si>
  <si>
    <t>　　安 全 統 括 部　　　　　御　中</t>
    <rPh sb="2" eb="3">
      <t>アン</t>
    </rPh>
    <rPh sb="4" eb="5">
      <t>ゼン</t>
    </rPh>
    <rPh sb="6" eb="7">
      <t>モトイ</t>
    </rPh>
    <rPh sb="8" eb="9">
      <t>カツ</t>
    </rPh>
    <rPh sb="10" eb="11">
      <t>ブ</t>
    </rPh>
    <rPh sb="16" eb="17">
      <t>オ</t>
    </rPh>
    <rPh sb="18" eb="19">
      <t>チュウ</t>
    </rPh>
    <phoneticPr fontId="3"/>
  </si>
  <si>
    <t>（　作業所　→　安全統括部　）</t>
    <rPh sb="8" eb="12">
      <t>アンゼントウカツ</t>
    </rPh>
    <rPh sb="12" eb="13">
      <t>ブ</t>
    </rPh>
    <phoneticPr fontId="3"/>
  </si>
  <si>
    <t>建設業退職金共済証紙 購入 払出 依頼書（電子申請版）</t>
    <rPh sb="0" eb="1">
      <t>ケン</t>
    </rPh>
    <rPh sb="1" eb="2">
      <t>セツ</t>
    </rPh>
    <rPh sb="2" eb="3">
      <t>ギョウ</t>
    </rPh>
    <rPh sb="3" eb="4">
      <t>タイ</t>
    </rPh>
    <rPh sb="4" eb="5">
      <t>ショク</t>
    </rPh>
    <rPh sb="5" eb="6">
      <t>キン</t>
    </rPh>
    <rPh sb="6" eb="7">
      <t>トモ</t>
    </rPh>
    <rPh sb="7" eb="8">
      <t>スミ</t>
    </rPh>
    <rPh sb="8" eb="9">
      <t>アカシ</t>
    </rPh>
    <rPh sb="9" eb="10">
      <t>カミ</t>
    </rPh>
    <rPh sb="11" eb="13">
      <t>コウニュウ</t>
    </rPh>
    <rPh sb="14" eb="16">
      <t>ハライダシ</t>
    </rPh>
    <rPh sb="17" eb="19">
      <t>イライ</t>
    </rPh>
    <rPh sb="19" eb="20">
      <t>ショ</t>
    </rPh>
    <rPh sb="21" eb="23">
      <t>デンシ</t>
    </rPh>
    <rPh sb="23" eb="25">
      <t>シンセイ</t>
    </rPh>
    <rPh sb="25" eb="26">
      <t>バン</t>
    </rPh>
    <phoneticPr fontId="3"/>
  </si>
  <si>
    <t>建設業退職金共済証紙 購入 払出 依頼書（現物証紙版）</t>
    <rPh sb="0" eb="1">
      <t>ケン</t>
    </rPh>
    <rPh sb="1" eb="2">
      <t>セツ</t>
    </rPh>
    <rPh sb="2" eb="3">
      <t>ギョウ</t>
    </rPh>
    <rPh sb="3" eb="4">
      <t>タイ</t>
    </rPh>
    <rPh sb="4" eb="5">
      <t>ショク</t>
    </rPh>
    <rPh sb="5" eb="6">
      <t>キン</t>
    </rPh>
    <rPh sb="6" eb="7">
      <t>トモ</t>
    </rPh>
    <rPh sb="7" eb="8">
      <t>スミ</t>
    </rPh>
    <rPh sb="8" eb="9">
      <t>アカシ</t>
    </rPh>
    <rPh sb="9" eb="10">
      <t>カミ</t>
    </rPh>
    <rPh sb="11" eb="13">
      <t>コウニュウ</t>
    </rPh>
    <rPh sb="14" eb="16">
      <t>ハライダシ</t>
    </rPh>
    <rPh sb="17" eb="19">
      <t>イライ</t>
    </rPh>
    <rPh sb="19" eb="20">
      <t>ショ</t>
    </rPh>
    <rPh sb="21" eb="23">
      <t>ゲンブツ</t>
    </rPh>
    <rPh sb="23" eb="25">
      <t>ショウシ</t>
    </rPh>
    <rPh sb="25" eb="26">
      <t>バン</t>
    </rPh>
    <phoneticPr fontId="3"/>
  </si>
  <si>
    <t>建設業退職金共済証紙を現物で　（　</t>
    <rPh sb="11" eb="13">
      <t>ゲンブツ</t>
    </rPh>
    <phoneticPr fontId="3"/>
  </si>
  <si>
    <t>建設業退職金共済証紙を電子申請用で（　</t>
    <rPh sb="11" eb="15">
      <t>デンシシンセイ</t>
    </rPh>
    <rPh sb="15" eb="16">
      <t>ヨウ</t>
    </rPh>
    <phoneticPr fontId="3"/>
  </si>
  <si>
    <t>　　）　ポイント お願いします。</t>
    <rPh sb="10" eb="11">
      <t>ネガ</t>
    </rPh>
    <phoneticPr fontId="3"/>
  </si>
  <si>
    <t>（ポイント）</t>
    <phoneticPr fontId="3"/>
  </si>
  <si>
    <t>入力欄</t>
    <rPh sb="0" eb="2">
      <t>ニュウリョク</t>
    </rPh>
    <rPh sb="2" eb="3">
      <t>ラン</t>
    </rPh>
    <phoneticPr fontId="35"/>
  </si>
  <si>
    <t>ここは非表示にします。</t>
    <rPh sb="3" eb="6">
      <t>ヒヒョウジ</t>
    </rPh>
    <phoneticPr fontId="35"/>
  </si>
  <si>
    <t>①総工事費（税込）</t>
    <rPh sb="1" eb="2">
      <t>ソウ</t>
    </rPh>
    <rPh sb="2" eb="5">
      <t>コウジヒ</t>
    </rPh>
    <rPh sb="6" eb="8">
      <t>ゼイコ</t>
    </rPh>
    <phoneticPr fontId="35"/>
  </si>
  <si>
    <t>円</t>
    <rPh sb="0" eb="1">
      <t>エン</t>
    </rPh>
    <phoneticPr fontId="35"/>
  </si>
  <si>
    <t>共済証紙・退職金ポイント必要数</t>
    <rPh sb="0" eb="2">
      <t>キョウサイ</t>
    </rPh>
    <rPh sb="2" eb="4">
      <t>ショウシ</t>
    </rPh>
    <rPh sb="5" eb="8">
      <t>タイショクキン</t>
    </rPh>
    <rPh sb="12" eb="15">
      <t>ヒツヨウスウ</t>
    </rPh>
    <phoneticPr fontId="35"/>
  </si>
  <si>
    <t>日分</t>
    <rPh sb="0" eb="1">
      <t>ニチ</t>
    </rPh>
    <rPh sb="1" eb="2">
      <t>ブン</t>
    </rPh>
    <phoneticPr fontId="35"/>
  </si>
  <si>
    <t>②工　事　種　別</t>
    <rPh sb="1" eb="2">
      <t>コウ</t>
    </rPh>
    <rPh sb="3" eb="4">
      <t>コト</t>
    </rPh>
    <rPh sb="5" eb="6">
      <t>タネ</t>
    </rPh>
    <rPh sb="7" eb="8">
      <t>ベツ</t>
    </rPh>
    <phoneticPr fontId="35"/>
  </si>
  <si>
    <t>共済証紙・退職金ポイント購入額</t>
    <rPh sb="0" eb="2">
      <t>キョウサイ</t>
    </rPh>
    <rPh sb="2" eb="4">
      <t>ショウシ</t>
    </rPh>
    <rPh sb="5" eb="8">
      <t>タイショクキン</t>
    </rPh>
    <rPh sb="12" eb="14">
      <t>コウニュウ</t>
    </rPh>
    <rPh sb="14" eb="15">
      <t>ガク</t>
    </rPh>
    <phoneticPr fontId="35"/>
  </si>
  <si>
    <t>③加　入　率</t>
    <rPh sb="1" eb="2">
      <t>カ</t>
    </rPh>
    <rPh sb="3" eb="4">
      <t>イリ</t>
    </rPh>
    <rPh sb="5" eb="6">
      <t>リツ</t>
    </rPh>
    <phoneticPr fontId="35"/>
  </si>
  <si>
    <t>金額区分</t>
    <rPh sb="0" eb="2">
      <t>キンガク</t>
    </rPh>
    <rPh sb="2" eb="4">
      <t>クブン</t>
    </rPh>
    <phoneticPr fontId="35"/>
  </si>
  <si>
    <t>工事種別</t>
    <rPh sb="0" eb="2">
      <t>コウジ</t>
    </rPh>
    <rPh sb="2" eb="4">
      <t>シュベツ</t>
    </rPh>
    <phoneticPr fontId="35"/>
  </si>
  <si>
    <t>土木</t>
    <rPh sb="0" eb="2">
      <t>ドボク</t>
    </rPh>
    <phoneticPr fontId="35"/>
  </si>
  <si>
    <t>建築</t>
    <rPh sb="0" eb="2">
      <t>ケンチク</t>
    </rPh>
    <phoneticPr fontId="35"/>
  </si>
  <si>
    <t>設備</t>
    <rPh sb="0" eb="2">
      <t>セツビ</t>
    </rPh>
    <phoneticPr fontId="35"/>
  </si>
  <si>
    <t>総工事費</t>
    <rPh sb="0" eb="1">
      <t>ソウ</t>
    </rPh>
    <rPh sb="1" eb="4">
      <t>コウジヒ</t>
    </rPh>
    <phoneticPr fontId="35"/>
  </si>
  <si>
    <t>舗装</t>
    <rPh sb="0" eb="2">
      <t>ホソウ</t>
    </rPh>
    <phoneticPr fontId="35"/>
  </si>
  <si>
    <t>橋梁等</t>
    <rPh sb="0" eb="2">
      <t>キョウリョウ</t>
    </rPh>
    <phoneticPr fontId="35"/>
  </si>
  <si>
    <t>隧道</t>
    <rPh sb="0" eb="1">
      <t>ズイ</t>
    </rPh>
    <rPh sb="1" eb="2">
      <t>ドウ</t>
    </rPh>
    <phoneticPr fontId="35"/>
  </si>
  <si>
    <t>堰堤</t>
    <rPh sb="0" eb="2">
      <t>エンテイ</t>
    </rPh>
    <phoneticPr fontId="35"/>
  </si>
  <si>
    <t>浚渫・埋立</t>
    <rPh sb="0" eb="2">
      <t>シュンセツ</t>
    </rPh>
    <rPh sb="3" eb="5">
      <t>ウメタテ</t>
    </rPh>
    <phoneticPr fontId="35"/>
  </si>
  <si>
    <t>その他土木</t>
    <rPh sb="2" eb="3">
      <t>タ</t>
    </rPh>
    <rPh sb="3" eb="5">
      <t>ドボク</t>
    </rPh>
    <phoneticPr fontId="35"/>
  </si>
  <si>
    <t>住宅・同設備</t>
    <rPh sb="0" eb="2">
      <t>ジュウタク</t>
    </rPh>
    <rPh sb="3" eb="4">
      <t>ドウ</t>
    </rPh>
    <rPh sb="4" eb="6">
      <t>セツビ</t>
    </rPh>
    <phoneticPr fontId="35"/>
  </si>
  <si>
    <t>非住宅・同設備</t>
    <rPh sb="0" eb="1">
      <t>ヒ</t>
    </rPh>
    <rPh sb="1" eb="3">
      <t>ジュウタク</t>
    </rPh>
    <rPh sb="4" eb="5">
      <t>ドウ</t>
    </rPh>
    <rPh sb="5" eb="7">
      <t>セツビ</t>
    </rPh>
    <phoneticPr fontId="35"/>
  </si>
  <si>
    <t>屋外の電気等</t>
    <rPh sb="0" eb="2">
      <t>オクガイ</t>
    </rPh>
    <rPh sb="3" eb="5">
      <t>デンキ</t>
    </rPh>
    <rPh sb="5" eb="6">
      <t>トウ</t>
    </rPh>
    <phoneticPr fontId="35"/>
  </si>
  <si>
    <t>機械器具設置</t>
    <rPh sb="0" eb="2">
      <t>キカイ</t>
    </rPh>
    <rPh sb="2" eb="4">
      <t>キグ</t>
    </rPh>
    <rPh sb="4" eb="6">
      <t>セッチ</t>
    </rPh>
    <phoneticPr fontId="35"/>
  </si>
  <si>
    <t xml:space="preserve">      1,000 ～     9,999千円　</t>
    <rPh sb="23" eb="25">
      <t>センエン</t>
    </rPh>
    <phoneticPr fontId="35"/>
  </si>
  <si>
    <t xml:space="preserve">   10,000 ～   49,999千円　</t>
    <rPh sb="20" eb="22">
      <t>センエン</t>
    </rPh>
    <phoneticPr fontId="35"/>
  </si>
  <si>
    <t xml:space="preserve">   50,000 ～   99,999千円　</t>
    <rPh sb="20" eb="22">
      <t>センエン</t>
    </rPh>
    <phoneticPr fontId="35"/>
  </si>
  <si>
    <t>100,000 ～ 499,999千円　</t>
    <rPh sb="17" eb="19">
      <t>センエン</t>
    </rPh>
    <phoneticPr fontId="35"/>
  </si>
  <si>
    <t>500,000千円以上</t>
    <rPh sb="7" eb="9">
      <t>センエン</t>
    </rPh>
    <rPh sb="9" eb="11">
      <t>イジョウ</t>
    </rPh>
    <phoneticPr fontId="35"/>
  </si>
  <si>
    <t xml:space="preserve">        資材を金額に換算した額）の合計額をいう。</t>
    <rPh sb="8" eb="10">
      <t>シザイ</t>
    </rPh>
    <phoneticPr fontId="35"/>
  </si>
  <si>
    <t>（注２）総工事費100万円以下の購入率が示されていませんが、100万円以下については、対象労働者の延べ就労日数が把握できるものとして省かれております。</t>
    <phoneticPr fontId="35"/>
  </si>
  <si>
    <t>％</t>
    <phoneticPr fontId="35"/>
  </si>
  <si>
    <t>（注１）総工事費とは、請負契約額（消費税相当額を含む。）と無償支給材料評価額（発注機関が施工者に対し工事用の建設資材を無償で支給した場合、その建設</t>
    <phoneticPr fontId="35"/>
  </si>
  <si>
    <t xml:space="preserve">        もし、把握できない場合には、100万円からの購入率を参考にしてください。</t>
    <phoneticPr fontId="35"/>
  </si>
  <si>
    <t>（注３）この購入率は、当機構で定めた率であり工事発注者が独自で率を設けている場合もありますので発注者に確認してください。</t>
    <phoneticPr fontId="35"/>
  </si>
  <si>
    <t>※CCUSとの連携を希望しますか。　（はい　・　いいえ）</t>
    <rPh sb="7" eb="9">
      <t>レンケイ</t>
    </rPh>
    <rPh sb="10" eb="12">
      <t>キボウ</t>
    </rPh>
    <phoneticPr fontId="3"/>
  </si>
  <si>
    <t>※ビルディを利用しますか。　　　　　（はい　・　いいえ）</t>
    <rPh sb="6" eb="8">
      <t>リヨウ</t>
    </rPh>
    <phoneticPr fontId="3"/>
  </si>
  <si>
    <t>【↓ 建築の方のみご回答ください ↓】</t>
    <rPh sb="3" eb="5">
      <t>ケンチク</t>
    </rPh>
    <rPh sb="6" eb="7">
      <t>カタ</t>
    </rPh>
    <rPh sb="10" eb="12">
      <t>カイトウ</t>
    </rPh>
    <phoneticPr fontId="3"/>
  </si>
  <si>
    <t>◇CCUSを利用する場合は、カードリーダー・PCまたはipadが必要です</t>
    <rPh sb="6" eb="8">
      <t>リヨウ</t>
    </rPh>
    <rPh sb="10" eb="12">
      <t>バアイ</t>
    </rPh>
    <rPh sb="32" eb="34">
      <t>ヒツヨウ</t>
    </rPh>
    <phoneticPr fontId="3"/>
  </si>
  <si>
    <t>genba_flow.pdf (mlit.go.jp)</t>
  </si>
  <si>
    <t>CCUSにかかる料金はどのくらい？必要となる費用について解説 | CCUS | 建設現場マガジン | Buildee</t>
  </si>
  <si>
    <t>請負金</t>
    <rPh sb="0" eb="3">
      <t>ウケオイキン</t>
    </rPh>
    <phoneticPr fontId="3"/>
  </si>
  <si>
    <t>　 また、技能者登録料・現場利用料等が発生します。</t>
    <rPh sb="5" eb="8">
      <t>ギノウシャ</t>
    </rPh>
    <rPh sb="8" eb="11">
      <t>トウロクリョウ</t>
    </rPh>
    <rPh sb="12" eb="14">
      <t>ゲンバ</t>
    </rPh>
    <rPh sb="14" eb="16">
      <t>リヨウ</t>
    </rPh>
    <rPh sb="16" eb="17">
      <t>リョウ</t>
    </rPh>
    <rPh sb="17" eb="18">
      <t>トウ</t>
    </rPh>
    <rPh sb="19" eb="21">
      <t>ハッセイ</t>
    </rPh>
    <phoneticPr fontId="3"/>
  </si>
  <si>
    <t>安全統括部から建退共証紙を受け取ったら、枚数を確認し</t>
    <rPh sb="0" eb="5">
      <t>アンゼントウカツブ</t>
    </rPh>
    <rPh sb="7" eb="8">
      <t>ケン</t>
    </rPh>
    <rPh sb="8" eb="9">
      <t>タイ</t>
    </rPh>
    <rPh sb="9" eb="10">
      <t>キョウ</t>
    </rPh>
    <rPh sb="10" eb="12">
      <t>ショウシ</t>
    </rPh>
    <rPh sb="13" eb="14">
      <t>ウ</t>
    </rPh>
    <rPh sb="15" eb="16">
      <t>ト</t>
    </rPh>
    <rPh sb="20" eb="22">
      <t>マイスウ</t>
    </rPh>
    <rPh sb="23" eb="25">
      <t>カクニン</t>
    </rPh>
    <phoneticPr fontId="3"/>
  </si>
  <si>
    <t>『建設業退職金共済証紙受取簿（作業所→安全統括部）』を提出してください</t>
    <rPh sb="19" eb="23">
      <t>アンゼントウカツ</t>
    </rPh>
    <rPh sb="23" eb="24">
      <t>ブ</t>
    </rPh>
    <phoneticPr fontId="3"/>
  </si>
  <si>
    <t>　 安全統括部宛に購入依頼してください。</t>
    <rPh sb="2" eb="7">
      <t>アンゼントウカツブ</t>
    </rPh>
    <rPh sb="9" eb="11">
      <t>コウニュウ</t>
    </rPh>
    <rPh sb="11" eb="13">
      <t>イライ</t>
    </rPh>
    <phoneticPr fontId="3"/>
  </si>
  <si>
    <t>　 安全統括部宛に返却ください。</t>
    <rPh sb="2" eb="6">
      <t>アンゼントウカツ</t>
    </rPh>
    <rPh sb="9" eb="11">
      <t>ヘンキャク</t>
    </rPh>
    <phoneticPr fontId="3"/>
  </si>
  <si>
    <t>『建設業退職金共済証紙購入依頼書(作業所用)』を作成し、安全統括部へ提出してください</t>
    <rPh sb="17" eb="19">
      <t>サギョウ</t>
    </rPh>
    <rPh sb="19" eb="21">
      <t>ショヨウ</t>
    </rPh>
    <rPh sb="24" eb="26">
      <t>サクセイ</t>
    </rPh>
    <rPh sb="28" eb="32">
      <t>アンゼントウカツ</t>
    </rPh>
    <rPh sb="32" eb="33">
      <t>ブ</t>
    </rPh>
    <rPh sb="34" eb="36">
      <t>テイシュツ</t>
    </rPh>
    <phoneticPr fontId="3"/>
  </si>
  <si>
    <t>現場から安全統括部へ購入依頼</t>
    <rPh sb="0" eb="2">
      <t>ゲンバ</t>
    </rPh>
    <rPh sb="4" eb="8">
      <t>アンゼントウカツ</t>
    </rPh>
    <rPh sb="8" eb="9">
      <t>ブ</t>
    </rPh>
    <rPh sb="10" eb="12">
      <t>コウニュウ</t>
    </rPh>
    <rPh sb="12" eb="14">
      <t>イライ</t>
    </rPh>
    <phoneticPr fontId="3"/>
  </si>
  <si>
    <t>安全統括部　　　</t>
    <rPh sb="0" eb="2">
      <t>アンゼン</t>
    </rPh>
    <rPh sb="2" eb="4">
      <t>トウカツ</t>
    </rPh>
    <rPh sb="4" eb="5">
      <t>ブ</t>
    </rPh>
    <rPh sb="5" eb="6">
      <t>ナイブ</t>
    </rPh>
    <phoneticPr fontId="3"/>
  </si>
  <si>
    <t>ＴＥＬ　０４７－４３５－６３７６</t>
    <phoneticPr fontId="3"/>
  </si>
  <si>
    <t>←現物証紙を購入する場合は提出ください</t>
    <rPh sb="1" eb="3">
      <t>ゲンブツ</t>
    </rPh>
    <rPh sb="3" eb="5">
      <t>ショウシ</t>
    </rPh>
    <rPh sb="6" eb="8">
      <t>コウニュウ</t>
    </rPh>
    <rPh sb="10" eb="12">
      <t>バアイ</t>
    </rPh>
    <rPh sb="13" eb="15">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</si>
</sst>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411]ge\.m\.d;@"/>
    <numFmt numFmtId="177" formatCode="[$-F800]dddd\,\ mmmm\ dd\,\ yyyy"/>
    <numFmt numFmtId="178" formatCode="0.0_ "/>
    <numFmt numFmtId="179" formatCode="#"/>
  </numFmts>
  <fonts count="5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8"/>
      <name val="ＭＳ Ｐ明朝"/>
      <family val="1"/>
      <charset val="128"/>
    </font>
    <font>
      <sz val="18"/>
      <name val="ＭＳ Ｐ明朝"/>
      <family val="1"/>
      <charset val="128"/>
    </font>
    <font>
      <sz val="12"/>
      <name val="ＭＳ Ｐ明朝"/>
      <family val="1"/>
      <charset val="128"/>
    </font>
    <font>
      <sz val="11"/>
      <name val="ＭＳ Ｐ明朝"/>
      <family val="1"/>
      <charset val="128"/>
    </font>
    <font>
      <sz val="10"/>
      <name val="ＭＳ Ｐ明朝"/>
      <family val="1"/>
      <charset val="128"/>
    </font>
    <font>
      <sz val="12"/>
      <name val="ＭＳ Ｐゴシック"/>
      <family val="3"/>
      <charset val="128"/>
    </font>
    <font>
      <b/>
      <u/>
      <sz val="12"/>
      <name val="ＭＳ Ｐゴシック"/>
      <family val="3"/>
      <charset val="128"/>
    </font>
    <font>
      <sz val="14"/>
      <name val="ＭＳ Ｐゴシック"/>
      <family val="3"/>
      <charset val="128"/>
    </font>
    <font>
      <b/>
      <sz val="12"/>
      <name val="ＭＳ Ｐゴシック"/>
      <family val="3"/>
      <charset val="128"/>
    </font>
    <font>
      <sz val="14"/>
      <name val="ＭＳ Ｐ明朝"/>
      <family val="1"/>
      <charset val="128"/>
    </font>
    <font>
      <b/>
      <sz val="9"/>
      <color indexed="81"/>
      <name val="ＭＳ Ｐゴシック"/>
      <family val="3"/>
      <charset val="128"/>
    </font>
    <font>
      <sz val="11"/>
      <color theme="1"/>
      <name val="ＭＳ Ｐゴシック"/>
      <family val="3"/>
      <charset val="128"/>
      <scheme val="minor"/>
    </font>
    <font>
      <u/>
      <sz val="11"/>
      <color theme="10"/>
      <name val="ＭＳ Ｐゴシック"/>
      <family val="3"/>
      <charset val="128"/>
    </font>
    <font>
      <sz val="11"/>
      <color rgb="FFFF0000"/>
      <name val="ＭＳ Ｐゴシック"/>
      <family val="3"/>
      <charset val="128"/>
      <scheme val="minor"/>
    </font>
    <font>
      <b/>
      <sz val="11"/>
      <color theme="1"/>
      <name val="ＭＳ Ｐゴシック"/>
      <family val="3"/>
      <charset val="128"/>
      <scheme val="minor"/>
    </font>
    <font>
      <sz val="10"/>
      <color rgb="FFFF0000"/>
      <name val="ＭＳ Ｐゴシック"/>
      <family val="3"/>
      <charset val="128"/>
    </font>
    <font>
      <sz val="12"/>
      <color rgb="FFFF0000"/>
      <name val="ＭＳ Ｐゴシック"/>
      <family val="3"/>
      <charset val="128"/>
    </font>
    <font>
      <b/>
      <sz val="12"/>
      <color rgb="FFFF0000"/>
      <name val="ＭＳ Ｐゴシック"/>
      <family val="3"/>
      <charset val="128"/>
    </font>
    <font>
      <b/>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b/>
      <sz val="14"/>
      <color rgb="FFFFFF00"/>
      <name val="ＭＳ Ｐゴシック"/>
      <family val="3"/>
      <charset val="128"/>
    </font>
    <font>
      <b/>
      <sz val="11"/>
      <color rgb="FFFFFF00"/>
      <name val="ＭＳ Ｐゴシック"/>
      <family val="3"/>
      <charset val="128"/>
      <scheme val="minor"/>
    </font>
    <font>
      <b/>
      <sz val="10"/>
      <color rgb="FF0070C0"/>
      <name val="ＭＳ Ｐゴシック"/>
      <family val="3"/>
      <charset val="128"/>
      <scheme val="minor"/>
    </font>
    <font>
      <sz val="11"/>
      <color rgb="FF0070C0"/>
      <name val="ＭＳ Ｐゴシック"/>
      <family val="3"/>
      <charset val="128"/>
      <scheme val="minor"/>
    </font>
    <font>
      <b/>
      <sz val="14"/>
      <color rgb="FFFFFF00"/>
      <name val="ＭＳ Ｐゴシック"/>
      <family val="3"/>
      <charset val="128"/>
      <scheme val="minor"/>
    </font>
    <font>
      <sz val="11"/>
      <name val="ＭＳ Ｐゴシック"/>
      <family val="3"/>
      <charset val="128"/>
      <scheme val="minor"/>
    </font>
    <font>
      <b/>
      <sz val="11"/>
      <color rgb="FF0070C0"/>
      <name val="ＭＳ Ｐゴシック"/>
      <family val="3"/>
      <charset val="128"/>
      <scheme val="minor"/>
    </font>
    <font>
      <sz val="11"/>
      <color rgb="FFFF0000"/>
      <name val="ＭＳ Ｐ明朝"/>
      <family val="1"/>
      <charset val="128"/>
    </font>
    <font>
      <sz val="11"/>
      <color rgb="FFFF0000"/>
      <name val="ＭＳ Ｐゴシック"/>
      <family val="2"/>
      <charset val="128"/>
      <scheme val="minor"/>
    </font>
    <font>
      <sz val="9"/>
      <color theme="1"/>
      <name val="ＭＳ Ｐゴシック"/>
      <family val="2"/>
      <charset val="128"/>
      <scheme val="minor"/>
    </font>
    <font>
      <sz val="6"/>
      <name val="ＭＳ Ｐゴシック"/>
      <family val="2"/>
      <charset val="128"/>
      <scheme val="minor"/>
    </font>
    <font>
      <b/>
      <sz val="11"/>
      <color rgb="FFFF0000"/>
      <name val="ＭＳ Ｐゴシック"/>
      <family val="3"/>
      <charset val="128"/>
      <scheme val="minor"/>
    </font>
    <font>
      <b/>
      <sz val="16"/>
      <color theme="1"/>
      <name val="ＭＳ Ｐゴシック"/>
      <family val="3"/>
      <charset val="128"/>
      <scheme val="minor"/>
    </font>
    <font>
      <b/>
      <sz val="36"/>
      <color theme="1"/>
      <name val="ＭＳ Ｐゴシック"/>
      <family val="3"/>
      <charset val="128"/>
      <scheme val="minor"/>
    </font>
    <font>
      <b/>
      <sz val="12"/>
      <color theme="1"/>
      <name val="ＭＳ Ｐゴシック"/>
      <family val="3"/>
      <charset val="128"/>
      <scheme val="minor"/>
    </font>
    <font>
      <sz val="26"/>
      <color rgb="FF00B050"/>
      <name val="ＭＳ Ｐゴシック"/>
      <family val="2"/>
      <charset val="128"/>
      <scheme val="minor"/>
    </font>
    <font>
      <b/>
      <sz val="18"/>
      <color theme="1"/>
      <name val="ＭＳ Ｐゴシック"/>
      <family val="3"/>
      <charset val="128"/>
      <scheme val="minor"/>
    </font>
    <font>
      <sz val="12"/>
      <color rgb="FF002060"/>
      <name val="HGP創英角ﾎﾟｯﾌﾟ体"/>
      <family val="3"/>
      <charset val="128"/>
    </font>
    <font>
      <b/>
      <sz val="14"/>
      <color theme="1"/>
      <name val="ＭＳ Ｐゴシック"/>
      <family val="3"/>
      <charset val="128"/>
      <scheme val="minor"/>
    </font>
    <font>
      <b/>
      <sz val="16"/>
      <color rgb="FFFF0000"/>
      <name val="ＭＳ Ｐゴシック"/>
      <family val="3"/>
      <charset val="128"/>
      <scheme val="minor"/>
    </font>
    <font>
      <sz val="26"/>
      <color rgb="FFFF0000"/>
      <name val="ＭＳ Ｐゴシック"/>
      <family val="2"/>
      <charset val="128"/>
      <scheme val="minor"/>
    </font>
    <font>
      <b/>
      <sz val="26"/>
      <color rgb="FF00B050"/>
      <name val="ＭＳ Ｐゴシック"/>
      <family val="3"/>
      <charset val="128"/>
      <scheme val="minor"/>
    </font>
    <font>
      <b/>
      <sz val="26"/>
      <color rgb="FFFF000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color rgb="FF0070C0"/>
      <name val="ＭＳ Ｐゴシック"/>
      <family val="2"/>
      <charset val="128"/>
      <scheme val="minor"/>
    </font>
    <font>
      <b/>
      <sz val="12"/>
      <color rgb="FF0070C0"/>
      <name val="ＭＳ Ｐ明朝"/>
      <family val="1"/>
      <charset val="128"/>
    </font>
    <font>
      <b/>
      <sz val="12"/>
      <name val="ＭＳ Ｐ明朝"/>
      <family val="1"/>
      <charset val="128"/>
    </font>
    <font>
      <b/>
      <sz val="12"/>
      <color rgb="FF7030A0"/>
      <name val="ＭＳ Ｐ明朝"/>
      <family val="1"/>
      <charset val="128"/>
    </font>
    <font>
      <b/>
      <sz val="12"/>
      <color rgb="FF002060"/>
      <name val="ＭＳ Ｐ明朝"/>
      <family val="1"/>
      <charset val="128"/>
    </font>
    <font>
      <u/>
      <sz val="11"/>
      <color rgb="FF002060"/>
      <name val="ＭＳ Ｐゴシック"/>
      <family val="3"/>
      <charset val="128"/>
    </font>
    <font>
      <b/>
      <sz val="9"/>
      <color indexed="14"/>
      <name val="MS P ゴシック"/>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DCEFF4"/>
        <bgColor indexed="64"/>
      </patternFill>
    </fill>
    <fill>
      <patternFill patternType="solid">
        <fgColor theme="6" tint="0.59999389629810485"/>
        <bgColor indexed="64"/>
      </patternFill>
    </fill>
    <fill>
      <patternFill patternType="solid">
        <fgColor rgb="FFFFFFCC"/>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right/>
      <top style="thin">
        <color indexed="64"/>
      </top>
      <bottom/>
      <diagonal/>
    </border>
    <border>
      <left/>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1" tint="0.34998626667073579"/>
      </left>
      <right style="medium">
        <color theme="1"/>
      </right>
      <top style="medium">
        <color theme="1" tint="0.34998626667073579"/>
      </top>
      <bottom style="medium">
        <color theme="1" tint="0.34998626667073579"/>
      </bottom>
      <diagonal/>
    </border>
    <border>
      <left style="medium">
        <color theme="1"/>
      </left>
      <right style="medium">
        <color theme="1"/>
      </right>
      <top style="medium">
        <color theme="1" tint="0.34998626667073579"/>
      </top>
      <bottom style="medium">
        <color theme="1" tint="0.34998626667073579"/>
      </bottom>
      <diagonal/>
    </border>
    <border>
      <left style="medium">
        <color theme="1"/>
      </left>
      <right style="thick">
        <color rgb="FF0033CC"/>
      </right>
      <top style="medium">
        <color theme="1" tint="0.34998626667073579"/>
      </top>
      <bottom style="medium">
        <color theme="1" tint="0.34998626667073579"/>
      </bottom>
      <diagonal/>
    </border>
    <border>
      <left style="thick">
        <color rgb="FF0033CC"/>
      </left>
      <right style="thick">
        <color rgb="FF0033CC"/>
      </right>
      <top style="thick">
        <color rgb="FF0033CC"/>
      </top>
      <bottom style="thick">
        <color rgb="FF0033CC"/>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theme="1" tint="0.34998626667073579"/>
      </left>
      <right/>
      <top style="medium">
        <color theme="1" tint="0.34998626667073579"/>
      </top>
      <bottom style="medium">
        <color theme="1" tint="0.34998626667073579"/>
      </bottom>
      <diagonal/>
    </border>
    <border>
      <left/>
      <right/>
      <top style="medium">
        <color theme="1" tint="0.34998626667073579"/>
      </top>
      <bottom style="medium">
        <color theme="1" tint="0.34998626667073579"/>
      </bottom>
      <diagonal/>
    </border>
    <border>
      <left/>
      <right style="thick">
        <color rgb="FF0033CC"/>
      </right>
      <top style="medium">
        <color theme="1" tint="0.34998626667073579"/>
      </top>
      <bottom style="medium">
        <color theme="1" tint="0.34998626667073579"/>
      </bottom>
      <diagonal/>
    </border>
    <border>
      <left style="medium">
        <color theme="1" tint="0.34998626667073579"/>
      </left>
      <right/>
      <top style="medium">
        <color theme="1" tint="0.34998626667073579"/>
      </top>
      <bottom/>
      <diagonal/>
    </border>
    <border>
      <left/>
      <right/>
      <top style="medium">
        <color theme="1" tint="0.34998626667073579"/>
      </top>
      <bottom/>
      <diagonal/>
    </border>
    <border>
      <left/>
      <right style="thick">
        <color rgb="FF0033CC"/>
      </right>
      <top style="medium">
        <color theme="1" tint="0.34998626667073579"/>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5">
    <xf numFmtId="0" fontId="0" fillId="0" borderId="0">
      <alignment vertical="center"/>
    </xf>
    <xf numFmtId="0" fontId="16"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15">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1" xfId="0" applyFont="1" applyBorder="1">
      <alignment vertical="center"/>
    </xf>
    <xf numFmtId="0" fontId="6" fillId="0" borderId="2" xfId="0" applyFont="1" applyBorder="1">
      <alignment vertical="center"/>
    </xf>
    <xf numFmtId="0" fontId="6" fillId="0" borderId="0" xfId="0" applyFont="1" applyAlignment="1">
      <alignment horizontal="distributed" vertical="center"/>
    </xf>
    <xf numFmtId="0" fontId="9" fillId="0" borderId="0" xfId="0" applyFont="1">
      <alignment vertical="center"/>
    </xf>
    <xf numFmtId="0" fontId="11" fillId="0" borderId="0" xfId="0" applyFont="1">
      <alignment vertical="center"/>
    </xf>
    <xf numFmtId="0" fontId="11" fillId="0" borderId="0" xfId="0" applyFont="1" applyAlignment="1">
      <alignment horizontal="left" vertical="center"/>
    </xf>
    <xf numFmtId="0" fontId="9" fillId="0" borderId="0" xfId="0" applyFont="1" applyAlignment="1"/>
    <xf numFmtId="0" fontId="9" fillId="0" borderId="0" xfId="0" applyFont="1" applyAlignment="1">
      <alignment horizontal="left" vertical="center"/>
    </xf>
    <xf numFmtId="0" fontId="11" fillId="0" borderId="0" xfId="0" applyFont="1" applyAlignment="1">
      <alignment horizontal="center" vertical="center"/>
    </xf>
    <xf numFmtId="0" fontId="9"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11" fillId="0" borderId="3" xfId="0" applyFont="1" applyBorder="1" applyAlignment="1">
      <alignment horizontal="center" vertical="center"/>
    </xf>
    <xf numFmtId="0" fontId="11" fillId="0" borderId="4" xfId="0" applyFont="1" applyBorder="1">
      <alignment vertical="center"/>
    </xf>
    <xf numFmtId="0" fontId="11" fillId="0" borderId="5" xfId="0" applyFont="1" applyBorder="1" applyAlignment="1">
      <alignment horizontal="center" vertical="center"/>
    </xf>
    <xf numFmtId="0" fontId="11" fillId="0" borderId="6" xfId="0" applyFont="1" applyBorder="1">
      <alignment vertical="center"/>
    </xf>
    <xf numFmtId="0" fontId="11" fillId="0" borderId="7" xfId="0" applyFont="1" applyBorder="1" applyAlignment="1">
      <alignment horizontal="center" vertical="center"/>
    </xf>
    <xf numFmtId="0" fontId="11" fillId="0" borderId="8" xfId="0" applyFont="1" applyBorder="1">
      <alignment vertical="center"/>
    </xf>
    <xf numFmtId="0" fontId="9" fillId="0" borderId="8" xfId="0" applyFont="1" applyBorder="1">
      <alignment vertical="center"/>
    </xf>
    <xf numFmtId="0" fontId="11" fillId="0" borderId="9" xfId="0" applyFont="1" applyBorder="1">
      <alignment vertical="center"/>
    </xf>
    <xf numFmtId="0" fontId="2" fillId="0" borderId="8" xfId="0" applyFont="1" applyBorder="1">
      <alignment vertical="center"/>
    </xf>
    <xf numFmtId="0" fontId="12" fillId="0" borderId="0" xfId="0" applyFont="1" applyAlignment="1">
      <alignment horizontal="left" vertical="center"/>
    </xf>
    <xf numFmtId="0" fontId="6" fillId="0" borderId="0" xfId="0" applyFont="1" applyAlignment="1">
      <alignment horizontal="left" vertical="center"/>
    </xf>
    <xf numFmtId="0" fontId="8" fillId="0" borderId="2" xfId="0" applyFont="1" applyBorder="1" applyAlignment="1">
      <alignment horizontal="right" vertical="center"/>
    </xf>
    <xf numFmtId="0" fontId="6" fillId="0" borderId="0" xfId="0" applyFont="1" applyAlignment="1">
      <alignment horizontal="center" vertical="center" shrinkToFit="1"/>
    </xf>
    <xf numFmtId="0" fontId="6" fillId="0" borderId="0" xfId="0" applyFont="1" applyAlignment="1">
      <alignment vertical="center" shrinkToFit="1"/>
    </xf>
    <xf numFmtId="0" fontId="6" fillId="0" borderId="10" xfId="0" applyFont="1" applyBorder="1" applyAlignment="1">
      <alignment horizontal="right" vertical="center"/>
    </xf>
    <xf numFmtId="38" fontId="6" fillId="0" borderId="11" xfId="2" applyFont="1" applyBorder="1" applyAlignment="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13" fillId="0" borderId="17" xfId="0" applyFont="1" applyBorder="1" applyAlignment="1">
      <alignment horizontal="center" vertical="center"/>
    </xf>
    <xf numFmtId="0" fontId="11" fillId="2" borderId="0" xfId="0" applyFont="1" applyFill="1">
      <alignment vertical="center"/>
    </xf>
    <xf numFmtId="0" fontId="16" fillId="2" borderId="0" xfId="1" applyFill="1" applyAlignment="1" applyProtection="1">
      <alignment vertical="center"/>
    </xf>
    <xf numFmtId="0" fontId="9" fillId="2" borderId="0" xfId="0" applyFont="1" applyFill="1">
      <alignment vertical="center"/>
    </xf>
    <xf numFmtId="0" fontId="19" fillId="2" borderId="0" xfId="0" applyFont="1" applyFill="1">
      <alignment vertical="center"/>
    </xf>
    <xf numFmtId="0" fontId="20" fillId="0" borderId="0" xfId="0" applyFont="1" applyAlignment="1">
      <alignment horizontal="center" vertical="center"/>
    </xf>
    <xf numFmtId="0" fontId="21" fillId="0" borderId="0" xfId="0" applyFont="1" applyAlignment="1"/>
    <xf numFmtId="0" fontId="20" fillId="0" borderId="0" xfId="0" applyFont="1">
      <alignment vertical="center"/>
    </xf>
    <xf numFmtId="0" fontId="21" fillId="0" borderId="0" xfId="0" applyFont="1">
      <alignment vertical="center"/>
    </xf>
    <xf numFmtId="0" fontId="22" fillId="3" borderId="0" xfId="0" applyFont="1" applyFill="1" applyAlignment="1">
      <alignment horizontal="left" vertical="center"/>
    </xf>
    <xf numFmtId="0" fontId="2" fillId="3" borderId="0" xfId="0" applyFont="1" applyFill="1" applyAlignment="1">
      <alignment horizontal="left" vertical="center"/>
    </xf>
    <xf numFmtId="0" fontId="11" fillId="3" borderId="0" xfId="0" applyFont="1" applyFill="1" applyAlignment="1">
      <alignment horizontal="left" vertical="center"/>
    </xf>
    <xf numFmtId="0" fontId="11" fillId="3" borderId="0" xfId="0" applyFont="1" applyFill="1">
      <alignment vertical="center"/>
    </xf>
    <xf numFmtId="0" fontId="2" fillId="3" borderId="0" xfId="0" applyFont="1" applyFill="1" applyAlignment="1">
      <alignment horizontal="center" vertical="center"/>
    </xf>
    <xf numFmtId="0" fontId="23" fillId="3" borderId="0" xfId="0" applyFont="1" applyFill="1" applyAlignment="1">
      <alignment horizontal="left" vertical="center"/>
    </xf>
    <xf numFmtId="0" fontId="24" fillId="3" borderId="0" xfId="0" applyFont="1" applyFill="1" applyAlignment="1">
      <alignment horizontal="left" vertical="center"/>
    </xf>
    <xf numFmtId="0" fontId="25" fillId="2" borderId="0" xfId="0" applyFont="1" applyFill="1">
      <alignment vertical="center"/>
    </xf>
    <xf numFmtId="0" fontId="18" fillId="0" borderId="0" xfId="0" applyFont="1">
      <alignment vertical="center"/>
    </xf>
    <xf numFmtId="176" fontId="0" fillId="0" borderId="0" xfId="0" applyNumberFormat="1">
      <alignment vertical="center"/>
    </xf>
    <xf numFmtId="38" fontId="15" fillId="0" borderId="0" xfId="2" applyFont="1">
      <alignment vertical="center"/>
    </xf>
    <xf numFmtId="0" fontId="0" fillId="0" borderId="0" xfId="0" applyAlignment="1">
      <alignment vertical="center" shrinkToFit="1"/>
    </xf>
    <xf numFmtId="38" fontId="26" fillId="0" borderId="0" xfId="2" applyFont="1" applyFill="1">
      <alignment vertical="center"/>
    </xf>
    <xf numFmtId="0" fontId="27" fillId="0" borderId="0" xfId="0" applyFont="1">
      <alignment vertical="center"/>
    </xf>
    <xf numFmtId="0" fontId="17" fillId="0" borderId="0" xfId="0" applyFont="1" applyAlignment="1">
      <alignment vertical="center" shrinkToFit="1"/>
    </xf>
    <xf numFmtId="38" fontId="28" fillId="0" borderId="0" xfId="2" applyFont="1" applyFill="1" applyBorder="1">
      <alignment vertical="center"/>
    </xf>
    <xf numFmtId="0" fontId="28" fillId="0" borderId="0" xfId="0" applyFont="1" applyAlignment="1">
      <alignment horizontal="center" vertical="center"/>
    </xf>
    <xf numFmtId="38" fontId="28" fillId="0" borderId="0" xfId="0" applyNumberFormat="1" applyFont="1">
      <alignment vertical="center"/>
    </xf>
    <xf numFmtId="0" fontId="15" fillId="0" borderId="0" xfId="0" applyFont="1" applyAlignment="1">
      <alignment horizontal="right" vertical="center"/>
    </xf>
    <xf numFmtId="176" fontId="0" fillId="0" borderId="0" xfId="0" applyNumberFormat="1" applyAlignment="1">
      <alignment horizontal="right" vertical="center"/>
    </xf>
    <xf numFmtId="38" fontId="15" fillId="0" borderId="0" xfId="2" applyFont="1" applyAlignment="1">
      <alignment horizontal="left" vertical="center" shrinkToFit="1"/>
    </xf>
    <xf numFmtId="38" fontId="29" fillId="0" borderId="0" xfId="2" applyFont="1" applyFill="1" applyBorder="1" applyAlignment="1">
      <alignment horizontal="left" vertical="center"/>
    </xf>
    <xf numFmtId="176" fontId="0" fillId="4" borderId="20" xfId="0" applyNumberFormat="1" applyFill="1" applyBorder="1">
      <alignment vertical="center"/>
    </xf>
    <xf numFmtId="38" fontId="15" fillId="4" borderId="20" xfId="2" applyFont="1" applyFill="1" applyBorder="1">
      <alignment vertical="center"/>
    </xf>
    <xf numFmtId="0" fontId="0" fillId="4" borderId="20" xfId="0" applyFill="1" applyBorder="1">
      <alignment vertical="center"/>
    </xf>
    <xf numFmtId="0" fontId="0" fillId="4" borderId="20" xfId="0" applyFill="1" applyBorder="1" applyAlignment="1">
      <alignment vertical="center" shrinkToFit="1"/>
    </xf>
    <xf numFmtId="176" fontId="0" fillId="0" borderId="20" xfId="0" applyNumberFormat="1" applyBorder="1">
      <alignment vertical="center"/>
    </xf>
    <xf numFmtId="0" fontId="30" fillId="0" borderId="20" xfId="0" applyFont="1" applyBorder="1" applyAlignment="1">
      <alignment vertical="center" shrinkToFit="1"/>
    </xf>
    <xf numFmtId="38" fontId="15" fillId="0" borderId="20" xfId="2" applyFont="1" applyBorder="1">
      <alignment vertical="center"/>
    </xf>
    <xf numFmtId="0" fontId="0" fillId="0" borderId="20" xfId="0" applyBorder="1" applyAlignment="1">
      <alignment vertical="center" shrinkToFit="1"/>
    </xf>
    <xf numFmtId="38" fontId="0" fillId="0" borderId="20" xfId="0" applyNumberFormat="1" applyBorder="1" applyAlignment="1">
      <alignment vertical="center" shrinkToFit="1"/>
    </xf>
    <xf numFmtId="0" fontId="6" fillId="0" borderId="18" xfId="0" applyFont="1" applyBorder="1" applyAlignment="1">
      <alignment horizontal="left" vertical="center" shrinkToFit="1"/>
    </xf>
    <xf numFmtId="0" fontId="8" fillId="0" borderId="1" xfId="0" applyFont="1" applyBorder="1" applyAlignment="1">
      <alignment horizontal="center" vertical="center"/>
    </xf>
    <xf numFmtId="0" fontId="30" fillId="4" borderId="20" xfId="0" applyFont="1" applyFill="1" applyBorder="1" applyAlignment="1">
      <alignment vertical="center" shrinkToFit="1"/>
    </xf>
    <xf numFmtId="38" fontId="31" fillId="4" borderId="20" xfId="2" applyFont="1" applyFill="1" applyBorder="1">
      <alignment vertical="center"/>
    </xf>
    <xf numFmtId="0" fontId="15" fillId="0" borderId="0" xfId="2" applyNumberFormat="1" applyFont="1" applyAlignment="1">
      <alignment horizontal="center" vertical="center" shrinkToFit="1"/>
    </xf>
    <xf numFmtId="0" fontId="32" fillId="0" borderId="0" xfId="0" applyFont="1">
      <alignment vertical="center"/>
    </xf>
    <xf numFmtId="0" fontId="6" fillId="2" borderId="0" xfId="0" applyFont="1" applyFill="1">
      <alignment vertical="center"/>
    </xf>
    <xf numFmtId="0" fontId="6" fillId="2" borderId="0" xfId="0" applyFont="1" applyFill="1" applyAlignment="1">
      <alignment horizontal="right" vertical="center"/>
    </xf>
    <xf numFmtId="0" fontId="1" fillId="0" borderId="0" xfId="3">
      <alignment vertical="center"/>
    </xf>
    <xf numFmtId="0" fontId="34" fillId="0" borderId="0" xfId="3" applyFont="1" applyAlignment="1">
      <alignment horizontal="center"/>
    </xf>
    <xf numFmtId="0" fontId="36" fillId="0" borderId="0" xfId="3" applyFont="1">
      <alignment vertical="center"/>
    </xf>
    <xf numFmtId="0" fontId="0" fillId="0" borderId="0" xfId="0" applyAlignment="1"/>
    <xf numFmtId="38" fontId="0" fillId="6" borderId="24" xfId="4" applyFont="1" applyFill="1" applyBorder="1" applyAlignment="1" applyProtection="1">
      <alignment horizontal="center" vertical="center"/>
      <protection locked="0"/>
    </xf>
    <xf numFmtId="0" fontId="39" fillId="0" borderId="0" xfId="3" applyFont="1" applyAlignment="1">
      <alignment horizontal="left" vertical="center"/>
    </xf>
    <xf numFmtId="38" fontId="40" fillId="6" borderId="24" xfId="4" applyFont="1" applyFill="1" applyBorder="1" applyAlignment="1" applyProtection="1">
      <alignment horizontal="center" vertical="center" shrinkToFit="1"/>
      <protection locked="0"/>
    </xf>
    <xf numFmtId="0" fontId="33" fillId="0" borderId="0" xfId="3" applyFont="1">
      <alignment vertical="center"/>
    </xf>
    <xf numFmtId="0" fontId="39" fillId="0" borderId="0" xfId="3" applyFont="1">
      <alignment vertical="center"/>
    </xf>
    <xf numFmtId="0" fontId="41" fillId="0" borderId="0" xfId="3" applyFont="1" applyAlignment="1">
      <alignment horizontal="center" vertical="center"/>
    </xf>
    <xf numFmtId="0" fontId="42" fillId="0" borderId="0" xfId="3" applyFont="1" applyAlignment="1">
      <alignment horizontal="left" vertical="center"/>
    </xf>
    <xf numFmtId="38" fontId="38" fillId="0" borderId="0" xfId="4" applyFont="1" applyBorder="1" applyAlignment="1">
      <alignment horizontal="right" vertical="center"/>
    </xf>
    <xf numFmtId="0" fontId="43" fillId="0" borderId="0" xfId="3" applyFont="1">
      <alignment vertical="center"/>
    </xf>
    <xf numFmtId="38" fontId="45" fillId="6" borderId="24" xfId="4" applyFont="1" applyFill="1" applyBorder="1" applyAlignment="1" applyProtection="1">
      <alignment horizontal="center" vertical="center" shrinkToFit="1"/>
      <protection locked="0"/>
    </xf>
    <xf numFmtId="0" fontId="44" fillId="0" borderId="0" xfId="3" applyFont="1" applyAlignment="1">
      <alignment horizontal="left" vertical="center"/>
    </xf>
    <xf numFmtId="38" fontId="45" fillId="0" borderId="0" xfId="4" applyFont="1" applyFill="1" applyBorder="1" applyAlignment="1" applyProtection="1">
      <alignment horizontal="center" vertical="center" shrinkToFit="1"/>
      <protection locked="0"/>
    </xf>
    <xf numFmtId="0" fontId="1" fillId="0" borderId="34" xfId="3" applyBorder="1" applyAlignment="1">
      <alignment horizontal="center" vertical="center"/>
    </xf>
    <xf numFmtId="0" fontId="46" fillId="0" borderId="34" xfId="3" applyFont="1" applyBorder="1" applyAlignment="1">
      <alignment horizontal="center" vertical="center"/>
    </xf>
    <xf numFmtId="0" fontId="46" fillId="0" borderId="0" xfId="3" applyFont="1" applyAlignment="1">
      <alignment horizontal="center" vertical="center"/>
    </xf>
    <xf numFmtId="0" fontId="1" fillId="0" borderId="36" xfId="3" applyBorder="1">
      <alignment vertical="center"/>
    </xf>
    <xf numFmtId="0" fontId="1" fillId="0" borderId="18" xfId="3" applyBorder="1">
      <alignment vertical="center"/>
    </xf>
    <xf numFmtId="0" fontId="1" fillId="0" borderId="37" xfId="3" applyBorder="1" applyAlignment="1">
      <alignment horizontal="right" vertical="center"/>
    </xf>
    <xf numFmtId="0" fontId="18" fillId="0" borderId="0" xfId="3" applyFont="1" applyAlignment="1">
      <alignment horizontal="center" vertical="center"/>
    </xf>
    <xf numFmtId="0" fontId="1" fillId="0" borderId="42" xfId="3" applyBorder="1" applyAlignment="1">
      <alignment horizontal="left" vertical="center"/>
    </xf>
    <xf numFmtId="0" fontId="1" fillId="0" borderId="1" xfId="3" applyBorder="1">
      <alignment vertical="center"/>
    </xf>
    <xf numFmtId="0" fontId="1" fillId="0" borderId="43" xfId="3" applyBorder="1">
      <alignment vertical="center"/>
    </xf>
    <xf numFmtId="0" fontId="18" fillId="5" borderId="34" xfId="3" applyFont="1" applyFill="1" applyBorder="1" applyAlignment="1">
      <alignment horizontal="center" vertical="center" shrinkToFit="1"/>
    </xf>
    <xf numFmtId="0" fontId="18" fillId="5" borderId="38" xfId="3" applyFont="1" applyFill="1" applyBorder="1" applyAlignment="1">
      <alignment horizontal="center" vertical="center" shrinkToFit="1"/>
    </xf>
    <xf numFmtId="0" fontId="18" fillId="7" borderId="44" xfId="3" applyFont="1" applyFill="1" applyBorder="1" applyAlignment="1">
      <alignment horizontal="center" vertical="center" shrinkToFit="1"/>
    </xf>
    <xf numFmtId="0" fontId="18" fillId="7" borderId="45" xfId="3" applyFont="1" applyFill="1" applyBorder="1" applyAlignment="1">
      <alignment horizontal="center" vertical="center" shrinkToFit="1"/>
    </xf>
    <xf numFmtId="0" fontId="18" fillId="8" borderId="41" xfId="3" applyFont="1" applyFill="1" applyBorder="1" applyAlignment="1">
      <alignment horizontal="center" vertical="center" shrinkToFit="1"/>
    </xf>
    <xf numFmtId="0" fontId="18" fillId="8" borderId="34" xfId="3" applyFont="1" applyFill="1" applyBorder="1" applyAlignment="1">
      <alignment horizontal="center" vertical="center" shrinkToFit="1"/>
    </xf>
    <xf numFmtId="0" fontId="18" fillId="0" borderId="0" xfId="3" applyFont="1" applyAlignment="1">
      <alignment horizontal="center" vertical="center" shrinkToFit="1"/>
    </xf>
    <xf numFmtId="0" fontId="47" fillId="0" borderId="34" xfId="3" applyFont="1" applyBorder="1">
      <alignment vertical="center"/>
    </xf>
    <xf numFmtId="178" fontId="1" fillId="0" borderId="34" xfId="3" applyNumberFormat="1" applyBorder="1">
      <alignment vertical="center"/>
    </xf>
    <xf numFmtId="178" fontId="1" fillId="0" borderId="38" xfId="3" applyNumberFormat="1" applyBorder="1">
      <alignment vertical="center"/>
    </xf>
    <xf numFmtId="178" fontId="1" fillId="0" borderId="44" xfId="3" applyNumberFormat="1" applyBorder="1">
      <alignment vertical="center"/>
    </xf>
    <xf numFmtId="178" fontId="1" fillId="0" borderId="45" xfId="3" applyNumberFormat="1" applyBorder="1">
      <alignment vertical="center"/>
    </xf>
    <xf numFmtId="178" fontId="1" fillId="0" borderId="41" xfId="3" applyNumberFormat="1" applyBorder="1">
      <alignment vertical="center"/>
    </xf>
    <xf numFmtId="178" fontId="1" fillId="0" borderId="0" xfId="3" applyNumberFormat="1">
      <alignment vertical="center"/>
    </xf>
    <xf numFmtId="0" fontId="48" fillId="0" borderId="0" xfId="3" applyFont="1">
      <alignment vertical="center"/>
    </xf>
    <xf numFmtId="0" fontId="48" fillId="0" borderId="0" xfId="3" applyFont="1" applyAlignment="1">
      <alignment horizontal="left" vertical="center" wrapText="1"/>
    </xf>
    <xf numFmtId="0" fontId="49" fillId="0" borderId="0" xfId="3" applyFont="1">
      <alignment vertical="center"/>
    </xf>
    <xf numFmtId="0" fontId="1" fillId="0" borderId="0" xfId="3" applyAlignment="1">
      <alignment horizontal="left" vertical="center" wrapText="1"/>
    </xf>
    <xf numFmtId="0" fontId="50" fillId="0" borderId="34" xfId="3" applyFont="1" applyBorder="1">
      <alignment vertical="center"/>
    </xf>
    <xf numFmtId="0" fontId="50" fillId="0" borderId="0" xfId="3" applyFont="1">
      <alignment vertical="center"/>
    </xf>
    <xf numFmtId="0" fontId="33" fillId="0" borderId="34" xfId="3" applyFont="1" applyBorder="1">
      <alignment vertical="center"/>
    </xf>
    <xf numFmtId="0" fontId="51" fillId="8" borderId="0" xfId="0" applyFont="1" applyFill="1">
      <alignment vertical="center"/>
    </xf>
    <xf numFmtId="0" fontId="6" fillId="8" borderId="0" xfId="0" applyFont="1" applyFill="1">
      <alignment vertical="center"/>
    </xf>
    <xf numFmtId="0" fontId="53" fillId="8" borderId="0" xfId="0" applyFont="1" applyFill="1">
      <alignment vertical="center"/>
    </xf>
    <xf numFmtId="0" fontId="6" fillId="8" borderId="0" xfId="0" applyFont="1" applyFill="1" applyAlignment="1">
      <alignment horizontal="right" vertical="center"/>
    </xf>
    <xf numFmtId="0" fontId="16" fillId="0" borderId="0" xfId="1" applyAlignment="1" applyProtection="1">
      <alignment horizontal="left" vertical="center"/>
    </xf>
    <xf numFmtId="0" fontId="55" fillId="0" borderId="0" xfId="1" applyFont="1" applyAlignment="1" applyProtection="1">
      <alignment horizontal="left" vertical="center"/>
    </xf>
    <xf numFmtId="0" fontId="54" fillId="8" borderId="0" xfId="0" applyFont="1" applyFill="1">
      <alignment vertical="center"/>
    </xf>
    <xf numFmtId="0" fontId="54" fillId="0" borderId="0" xfId="0" applyFont="1">
      <alignment vertical="center"/>
    </xf>
    <xf numFmtId="179" fontId="6" fillId="0" borderId="0" xfId="2" applyNumberFormat="1" applyFont="1" applyFill="1" applyAlignment="1">
      <alignment horizontal="center" vertical="center" shrinkToFit="1"/>
    </xf>
    <xf numFmtId="0" fontId="9" fillId="0" borderId="0" xfId="0" applyFont="1" applyAlignment="1">
      <alignment horizontal="left"/>
    </xf>
    <xf numFmtId="0" fontId="2" fillId="0" borderId="0" xfId="0" applyFont="1" applyAlignment="1">
      <alignment horizontal="left" vertical="center"/>
    </xf>
    <xf numFmtId="0" fontId="11" fillId="0" borderId="0" xfId="0" applyFont="1" applyAlignment="1">
      <alignment horizontal="center" vertical="center"/>
    </xf>
    <xf numFmtId="0" fontId="2" fillId="0" borderId="0" xfId="0" applyFont="1" applyAlignment="1">
      <alignment horizontal="center" vertical="center"/>
    </xf>
    <xf numFmtId="0" fontId="0" fillId="0" borderId="0" xfId="0">
      <alignment vertical="center"/>
    </xf>
    <xf numFmtId="0" fontId="9" fillId="0" borderId="19" xfId="0" applyFont="1" applyBorder="1" applyAlignment="1"/>
    <xf numFmtId="0" fontId="2" fillId="0" borderId="19" xfId="0" applyFont="1" applyBorder="1">
      <alignment vertical="center"/>
    </xf>
    <xf numFmtId="0" fontId="1" fillId="0" borderId="0" xfId="3" applyAlignment="1">
      <alignment horizontal="left" vertical="center" wrapText="1"/>
    </xf>
    <xf numFmtId="0" fontId="18" fillId="8" borderId="40" xfId="3" applyFont="1" applyFill="1" applyBorder="1" applyAlignment="1">
      <alignment horizontal="center" vertical="center"/>
    </xf>
    <xf numFmtId="0" fontId="18" fillId="8" borderId="41" xfId="3" applyFont="1" applyFill="1" applyBorder="1" applyAlignment="1">
      <alignment horizontal="center" vertical="center"/>
    </xf>
    <xf numFmtId="0" fontId="1" fillId="0" borderId="38" xfId="3" applyBorder="1" applyAlignment="1">
      <alignment horizontal="right" vertical="center"/>
    </xf>
    <xf numFmtId="0" fontId="1" fillId="0" borderId="2" xfId="3" applyBorder="1" applyAlignment="1">
      <alignment horizontal="right" vertical="center"/>
    </xf>
    <xf numFmtId="0" fontId="1" fillId="0" borderId="41" xfId="3" applyBorder="1" applyAlignment="1">
      <alignment horizontal="right" vertical="center"/>
    </xf>
    <xf numFmtId="0" fontId="1" fillId="0" borderId="38" xfId="3" applyBorder="1" applyAlignment="1">
      <alignment horizontal="center" vertical="center"/>
    </xf>
    <xf numFmtId="0" fontId="1" fillId="0" borderId="2" xfId="3" applyBorder="1" applyAlignment="1">
      <alignment horizontal="center" vertical="center"/>
    </xf>
    <xf numFmtId="0" fontId="1" fillId="0" borderId="41" xfId="3" applyBorder="1" applyAlignment="1">
      <alignment horizontal="center" vertical="center"/>
    </xf>
    <xf numFmtId="0" fontId="18" fillId="7" borderId="40" xfId="3" applyFont="1" applyFill="1" applyBorder="1" applyAlignment="1">
      <alignment horizontal="center" vertical="center"/>
    </xf>
    <xf numFmtId="0" fontId="18" fillId="7" borderId="39" xfId="3" applyFont="1" applyFill="1" applyBorder="1" applyAlignment="1">
      <alignment horizontal="center" vertical="center"/>
    </xf>
    <xf numFmtId="0" fontId="48" fillId="0" borderId="0" xfId="3" applyFont="1" applyAlignment="1">
      <alignment horizontal="left" vertical="center" wrapText="1"/>
    </xf>
    <xf numFmtId="0" fontId="37" fillId="0" borderId="21" xfId="3" applyFont="1" applyBorder="1" applyAlignment="1">
      <alignment horizontal="left" vertical="distributed"/>
    </xf>
    <xf numFmtId="0" fontId="37" fillId="0" borderId="22" xfId="3" applyFont="1" applyBorder="1" applyAlignment="1">
      <alignment horizontal="left" vertical="distributed"/>
    </xf>
    <xf numFmtId="0" fontId="37" fillId="0" borderId="23" xfId="3" applyFont="1" applyBorder="1" applyAlignment="1">
      <alignment horizontal="left" vertical="distributed"/>
    </xf>
    <xf numFmtId="0" fontId="44" fillId="0" borderId="31" xfId="3" applyFont="1" applyBorder="1" applyAlignment="1">
      <alignment horizontal="left" vertical="center"/>
    </xf>
    <xf numFmtId="0" fontId="44" fillId="0" borderId="32" xfId="3" applyFont="1" applyBorder="1" applyAlignment="1">
      <alignment horizontal="left" vertical="center"/>
    </xf>
    <xf numFmtId="0" fontId="44" fillId="0" borderId="33" xfId="3" applyFont="1" applyBorder="1" applyAlignment="1">
      <alignment horizontal="left" vertical="center"/>
    </xf>
    <xf numFmtId="0" fontId="36" fillId="0" borderId="34" xfId="3" applyFont="1" applyBorder="1" applyAlignment="1">
      <alignment horizontal="center" vertical="center" textRotation="255"/>
    </xf>
    <xf numFmtId="0" fontId="1" fillId="0" borderId="35" xfId="3" applyBorder="1" applyAlignment="1">
      <alignment horizontal="center" vertical="center"/>
    </xf>
    <xf numFmtId="0" fontId="18" fillId="5" borderId="38" xfId="3" applyFont="1" applyFill="1" applyBorder="1" applyAlignment="1">
      <alignment horizontal="center" vertical="center"/>
    </xf>
    <xf numFmtId="0" fontId="18" fillId="5" borderId="2" xfId="3" applyFont="1" applyFill="1" applyBorder="1" applyAlignment="1">
      <alignment horizontal="center" vertical="center"/>
    </xf>
    <xf numFmtId="0" fontId="18" fillId="5" borderId="39" xfId="3" applyFont="1" applyFill="1" applyBorder="1" applyAlignment="1">
      <alignment horizontal="center" vertical="center"/>
    </xf>
    <xf numFmtId="0" fontId="37" fillId="0" borderId="25" xfId="3" applyFont="1" applyBorder="1" applyAlignment="1">
      <alignment horizontal="center" vertical="center" shrinkToFit="1"/>
    </xf>
    <xf numFmtId="38" fontId="38" fillId="0" borderId="25" xfId="4" applyFont="1" applyBorder="1" applyAlignment="1">
      <alignment horizontal="right" vertical="center"/>
    </xf>
    <xf numFmtId="38" fontId="38" fillId="0" borderId="26" xfId="4" applyFont="1" applyBorder="1" applyAlignment="1">
      <alignment horizontal="right" vertical="center" shrinkToFit="1"/>
    </xf>
    <xf numFmtId="38" fontId="38" fillId="0" borderId="27" xfId="4" applyFont="1" applyBorder="1" applyAlignment="1">
      <alignment horizontal="right" vertical="center" shrinkToFit="1"/>
    </xf>
    <xf numFmtId="0" fontId="37" fillId="0" borderId="28" xfId="3" applyFont="1" applyBorder="1" applyAlignment="1">
      <alignment horizontal="left" vertical="distributed"/>
    </xf>
    <xf numFmtId="0" fontId="37" fillId="0" borderId="29" xfId="3" applyFont="1" applyBorder="1" applyAlignment="1">
      <alignment horizontal="left" vertical="distributed"/>
    </xf>
    <xf numFmtId="0" fontId="37" fillId="0" borderId="30" xfId="3" applyFont="1" applyBorder="1" applyAlignment="1">
      <alignment horizontal="left" vertical="distributed"/>
    </xf>
    <xf numFmtId="0" fontId="16" fillId="0" borderId="0" xfId="1" applyAlignment="1" applyProtection="1">
      <alignment horizontal="left" vertical="center"/>
    </xf>
    <xf numFmtId="0" fontId="6" fillId="0" borderId="1" xfId="0" applyFont="1" applyBorder="1" applyAlignment="1">
      <alignment horizontal="distributed" vertical="center"/>
    </xf>
    <xf numFmtId="0" fontId="7" fillId="0" borderId="1" xfId="0" applyFont="1" applyBorder="1">
      <alignment vertical="center"/>
    </xf>
    <xf numFmtId="6" fontId="6" fillId="0" borderId="1" xfId="2" applyNumberFormat="1" applyFont="1" applyBorder="1" applyAlignment="1">
      <alignment horizontal="center" vertical="center" shrinkToFit="1"/>
    </xf>
    <xf numFmtId="0" fontId="6" fillId="0" borderId="1" xfId="0" applyFont="1" applyBorder="1" applyAlignment="1">
      <alignment horizontal="center" vertical="center" shrinkToFit="1"/>
    </xf>
    <xf numFmtId="177" fontId="6" fillId="0" borderId="1" xfId="0" applyNumberFormat="1"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54" fillId="0" borderId="0" xfId="0" applyFont="1" applyAlignment="1">
      <alignment horizontal="center" vertical="center"/>
    </xf>
    <xf numFmtId="0" fontId="6" fillId="0" borderId="0" xfId="0" applyFont="1" applyAlignment="1">
      <alignment horizontal="right" vertical="center"/>
    </xf>
    <xf numFmtId="0" fontId="6" fillId="0" borderId="1" xfId="0" applyFont="1" applyBorder="1" applyAlignment="1">
      <alignment horizontal="center" vertical="center"/>
    </xf>
    <xf numFmtId="0" fontId="6" fillId="0" borderId="0" xfId="0" applyFont="1" applyAlignment="1">
      <alignment horizontal="distributed" vertical="center"/>
    </xf>
    <xf numFmtId="0" fontId="7" fillId="0" borderId="0" xfId="0" applyFont="1">
      <alignment vertical="center"/>
    </xf>
    <xf numFmtId="0" fontId="6" fillId="0" borderId="18" xfId="0" applyFont="1" applyBorder="1" applyAlignment="1">
      <alignment vertical="center" shrinkToFit="1"/>
    </xf>
    <xf numFmtId="179" fontId="13" fillId="0" borderId="0" xfId="0" applyNumberFormat="1" applyFont="1" applyAlignment="1">
      <alignment horizontal="center" vertical="center" shrinkToFit="1"/>
    </xf>
    <xf numFmtId="0" fontId="6" fillId="0" borderId="0" xfId="0" applyFont="1" applyAlignment="1">
      <alignment horizontal="center" vertical="center" shrinkToFit="1"/>
    </xf>
    <xf numFmtId="6" fontId="6" fillId="0" borderId="0" xfId="2" applyNumberFormat="1" applyFont="1" applyFill="1" applyAlignment="1">
      <alignment horizontal="center" vertical="center" shrinkToFit="1"/>
    </xf>
    <xf numFmtId="0" fontId="52" fillId="0" borderId="0" xfId="0" applyFont="1" applyAlignment="1">
      <alignment horizontal="center" vertical="center"/>
    </xf>
    <xf numFmtId="0" fontId="6" fillId="2" borderId="0" xfId="0" applyFont="1" applyFill="1" applyAlignment="1">
      <alignment horizontal="center" vertical="center"/>
    </xf>
    <xf numFmtId="0" fontId="6" fillId="0" borderId="0" xfId="0" applyFont="1" applyAlignment="1">
      <alignment horizontal="center" vertical="center"/>
    </xf>
    <xf numFmtId="0" fontId="6" fillId="0" borderId="18" xfId="0" applyFont="1" applyBorder="1" applyAlignment="1">
      <alignment horizontal="left" vertical="center" shrinkToFit="1"/>
    </xf>
    <xf numFmtId="38" fontId="13" fillId="0" borderId="0" xfId="2" applyFont="1" applyAlignment="1">
      <alignment horizontal="center" vertical="center" shrinkToFit="1"/>
    </xf>
    <xf numFmtId="0" fontId="6" fillId="0" borderId="18" xfId="0" applyFont="1" applyBorder="1" applyAlignment="1">
      <alignment horizontal="distributed" vertical="center"/>
    </xf>
    <xf numFmtId="0" fontId="7" fillId="0" borderId="18" xfId="0" applyFont="1" applyBorder="1">
      <alignment vertical="center"/>
    </xf>
    <xf numFmtId="0" fontId="6" fillId="0" borderId="2" xfId="0" applyFont="1" applyBorder="1" applyAlignment="1">
      <alignment horizontal="distributed" vertical="center"/>
    </xf>
    <xf numFmtId="0" fontId="7" fillId="0" borderId="2" xfId="0" applyFont="1" applyBorder="1">
      <alignment vertical="center"/>
    </xf>
    <xf numFmtId="0" fontId="6" fillId="0" borderId="2" xfId="0" applyFont="1" applyBorder="1" applyAlignment="1">
      <alignment horizontal="center" vertical="center" shrinkToFit="1"/>
    </xf>
    <xf numFmtId="38" fontId="15" fillId="0" borderId="0" xfId="2" applyFont="1" applyAlignment="1">
      <alignment horizontal="left" vertical="center" shrinkToFit="1"/>
    </xf>
    <xf numFmtId="38" fontId="13" fillId="0" borderId="1" xfId="2" applyFont="1" applyBorder="1" applyAlignment="1">
      <alignment horizontal="right" vertical="center"/>
    </xf>
    <xf numFmtId="38" fontId="13" fillId="0" borderId="18" xfId="2" applyFont="1" applyFill="1" applyBorder="1" applyAlignment="1">
      <alignment horizontal="right" vertical="center"/>
    </xf>
    <xf numFmtId="0" fontId="6" fillId="0" borderId="2" xfId="0" applyFont="1" applyBorder="1" applyAlignment="1">
      <alignment horizontal="center" vertical="center"/>
    </xf>
    <xf numFmtId="0" fontId="6" fillId="0" borderId="18" xfId="0" applyFont="1" applyBorder="1" applyAlignment="1">
      <alignment horizontal="center" vertical="center"/>
    </xf>
    <xf numFmtId="38" fontId="13" fillId="0" borderId="0" xfId="2" applyFont="1" applyBorder="1" applyAlignment="1">
      <alignment horizontal="right" vertical="center"/>
    </xf>
  </cellXfs>
  <cellStyles count="5">
    <cellStyle name="ハイパーリンク" xfId="1" builtinId="8"/>
    <cellStyle name="桁区切り" xfId="2" builtinId="6"/>
    <cellStyle name="桁区切り 2" xfId="4"/>
    <cellStyle name="標準" xfId="0" builtinId="0"/>
    <cellStyle name="標準 2" xfId="3"/>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44</xdr:row>
          <xdr:rowOff>47625</xdr:rowOff>
        </xdr:from>
        <xdr:to>
          <xdr:col>3</xdr:col>
          <xdr:colOff>581025</xdr:colOff>
          <xdr:row>46</xdr:row>
          <xdr:rowOff>180975</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666750</xdr:colOff>
          <xdr:row>45</xdr:row>
          <xdr:rowOff>209550</xdr:rowOff>
        </xdr:from>
        <xdr:to>
          <xdr:col>4</xdr:col>
          <xdr:colOff>438150</xdr:colOff>
          <xdr:row>46</xdr:row>
          <xdr:rowOff>171450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13</xdr:row>
      <xdr:rowOff>19050</xdr:rowOff>
    </xdr:from>
    <xdr:to>
      <xdr:col>4</xdr:col>
      <xdr:colOff>0</xdr:colOff>
      <xdr:row>14</xdr:row>
      <xdr:rowOff>304800</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a:off x="9525" y="4381500"/>
          <a:ext cx="1819275" cy="5715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1587</xdr:colOff>
      <xdr:row>9</xdr:row>
      <xdr:rowOff>103189</xdr:rowOff>
    </xdr:from>
    <xdr:to>
      <xdr:col>14</xdr:col>
      <xdr:colOff>388935</xdr:colOff>
      <xdr:row>11</xdr:row>
      <xdr:rowOff>392113</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5383212" y="2436814"/>
          <a:ext cx="5721348" cy="844549"/>
        </a:xfrm>
        <a:prstGeom prst="wedgeRoundRectCallout">
          <a:avLst>
            <a:gd name="adj1" fmla="val 37396"/>
            <a:gd name="adj2" fmla="val -18609"/>
            <a:gd name="adj3" fmla="val 16667"/>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200">
              <a:solidFill>
                <a:srgbClr val="002060"/>
              </a:solidFill>
              <a:latin typeface="HGP創英角ﾎﾟｯﾌﾟ体" pitchFamily="50" charset="-128"/>
              <a:ea typeface="ＤＨＰ平成ゴシックW5" pitchFamily="2" charset="-128"/>
            </a:rPr>
            <a:t>算出された購入額は、</a:t>
          </a:r>
          <a:r>
            <a:rPr kumimoji="1" lang="ja-JP" altLang="en-US" sz="1200" u="sng">
              <a:solidFill>
                <a:srgbClr val="FF0000"/>
              </a:solidFill>
              <a:latin typeface="HGP創英角ﾎﾟｯﾌﾟ体" pitchFamily="50" charset="-128"/>
              <a:ea typeface="ＤＨＰ平成ゴシックW5" pitchFamily="2" charset="-128"/>
            </a:rPr>
            <a:t>総工事費に対する参考値</a:t>
          </a:r>
          <a:r>
            <a:rPr kumimoji="1" lang="ja-JP" altLang="en-US" sz="1200">
              <a:solidFill>
                <a:srgbClr val="002060"/>
              </a:solidFill>
              <a:latin typeface="HGP創英角ﾎﾟｯﾌﾟ体" pitchFamily="50" charset="-128"/>
              <a:ea typeface="ＤＨＰ平成ゴシックW5" pitchFamily="2" charset="-128"/>
            </a:rPr>
            <a:t>であることに留意してください。</a:t>
          </a:r>
          <a:endParaRPr kumimoji="1" lang="en-US" altLang="ja-JP" sz="1200">
            <a:solidFill>
              <a:srgbClr val="002060"/>
            </a:solidFill>
            <a:latin typeface="HGP創英角ﾎﾟｯﾌﾟ体" pitchFamily="50" charset="-128"/>
            <a:ea typeface="ＤＨＰ平成ゴシックW5" pitchFamily="2" charset="-128"/>
          </a:endParaRPr>
        </a:p>
        <a:p>
          <a:pPr algn="l"/>
          <a:r>
            <a:rPr kumimoji="1" lang="ja-JP" altLang="en-US" sz="1200">
              <a:solidFill>
                <a:srgbClr val="002060"/>
              </a:solidFill>
              <a:latin typeface="HGP創英角ﾎﾟｯﾌﾟ体" pitchFamily="50" charset="-128"/>
              <a:ea typeface="ＤＨＰ平成ゴシックW5" pitchFamily="2" charset="-128"/>
            </a:rPr>
            <a:t>（共済証紙または退職金ポイントの購入については、対象労働者数と当該労働</a:t>
          </a:r>
          <a:endParaRPr kumimoji="1" lang="en-US" altLang="ja-JP" sz="1200">
            <a:solidFill>
              <a:srgbClr val="002060"/>
            </a:solidFill>
            <a:latin typeface="HGP創英角ﾎﾟｯﾌﾟ体" pitchFamily="50" charset="-128"/>
            <a:ea typeface="ＤＨＰ平成ゴシックW5" pitchFamily="2" charset="-128"/>
          </a:endParaRPr>
        </a:p>
        <a:p>
          <a:pPr algn="l"/>
          <a:r>
            <a:rPr kumimoji="1" lang="ja-JP" altLang="en-US" sz="1200">
              <a:solidFill>
                <a:srgbClr val="002060"/>
              </a:solidFill>
              <a:latin typeface="HGP創英角ﾎﾟｯﾌﾟ体" pitchFamily="50" charset="-128"/>
              <a:ea typeface="ＤＨＰ平成ゴシックW5" pitchFamily="2" charset="-128"/>
            </a:rPr>
            <a:t>者の就労日数を的確に把握し、それに応じた額を購入することになっています。）</a:t>
          </a:r>
          <a:endParaRPr kumimoji="1" lang="en-US" altLang="ja-JP" sz="1200">
            <a:solidFill>
              <a:srgbClr val="002060"/>
            </a:solidFill>
            <a:latin typeface="HGP創英角ﾎﾟｯﾌﾟ体" pitchFamily="50" charset="-128"/>
            <a:ea typeface="ＤＨＰ平成ゴシックW5" pitchFamily="2" charset="-128"/>
          </a:endParaRPr>
        </a:p>
      </xdr:txBody>
    </xdr:sp>
    <xdr:clientData/>
  </xdr:twoCellAnchor>
  <xdr:twoCellAnchor>
    <xdr:from>
      <xdr:col>0</xdr:col>
      <xdr:colOff>0</xdr:colOff>
      <xdr:row>0</xdr:row>
      <xdr:rowOff>111125</xdr:rowOff>
    </xdr:from>
    <xdr:to>
      <xdr:col>6</xdr:col>
      <xdr:colOff>722312</xdr:colOff>
      <xdr:row>5</xdr:row>
      <xdr:rowOff>71437</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0" y="111125"/>
          <a:ext cx="4322762" cy="1150937"/>
        </a:xfrm>
        <a:prstGeom prst="roundRect">
          <a:avLst/>
        </a:prstGeom>
        <a:solidFill>
          <a:srgbClr val="FFCCFF">
            <a:alpha val="50196"/>
          </a:srgbClr>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a:ea typeface="ＤＦ平成ゴシック体W5" pitchFamily="1" charset="-128"/>
            </a:rPr>
            <a:t>下記①～③の情報を</a:t>
          </a:r>
          <a:r>
            <a:rPr kumimoji="1" lang="ja-JP" altLang="en-US" sz="1200">
              <a:solidFill>
                <a:srgbClr val="0070C0"/>
              </a:solidFill>
              <a:ea typeface="ＤＦ平成ゴシック体W5" pitchFamily="1" charset="-128"/>
            </a:rPr>
            <a:t>青枠内</a:t>
          </a:r>
          <a:r>
            <a:rPr kumimoji="1" lang="ja-JP" altLang="en-US" sz="1200">
              <a:ea typeface="ＤＦ平成ゴシック体W5" pitchFamily="1" charset="-128"/>
            </a:rPr>
            <a:t>に入力すると、共済証紙・退職</a:t>
          </a:r>
          <a:endParaRPr kumimoji="1" lang="en-US" altLang="ja-JP" sz="1200">
            <a:ea typeface="ＤＦ平成ゴシック体W5" pitchFamily="1" charset="-128"/>
          </a:endParaRPr>
        </a:p>
        <a:p>
          <a:pPr algn="l"/>
          <a:r>
            <a:rPr kumimoji="1" lang="ja-JP" altLang="en-US" sz="1200">
              <a:ea typeface="ＤＦ平成ゴシック体W5" pitchFamily="1" charset="-128"/>
            </a:rPr>
            <a:t>金ポイントの必要数及び購入額が自動計算されます。</a:t>
          </a:r>
        </a:p>
      </xdr:txBody>
    </xdr:sp>
    <xdr:clientData/>
  </xdr:twoCellAnchor>
  <xdr:twoCellAnchor>
    <xdr:from>
      <xdr:col>5</xdr:col>
      <xdr:colOff>547688</xdr:colOff>
      <xdr:row>6</xdr:row>
      <xdr:rowOff>71437</xdr:rowOff>
    </xdr:from>
    <xdr:to>
      <xdr:col>7</xdr:col>
      <xdr:colOff>706438</xdr:colOff>
      <xdr:row>8</xdr:row>
      <xdr:rowOff>134938</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3262313" y="1500187"/>
          <a:ext cx="1930400" cy="777876"/>
        </a:xfrm>
        <a:prstGeom prst="wedgeRoundRectCallout">
          <a:avLst>
            <a:gd name="adj1" fmla="val -75032"/>
            <a:gd name="adj2" fmla="val 69828"/>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ea typeface="ＤＦ平成ゴシック体W5" pitchFamily="1" charset="-128"/>
            </a:rPr>
            <a:t>下表の工事種別に対応した</a:t>
          </a:r>
          <a:endParaRPr kumimoji="1" lang="en-US" altLang="ja-JP" sz="1050">
            <a:ea typeface="ＤＦ平成ゴシック体W5" pitchFamily="1" charset="-128"/>
          </a:endParaRPr>
        </a:p>
        <a:p>
          <a:pPr algn="l"/>
          <a:r>
            <a:rPr kumimoji="1" lang="ja-JP" altLang="en-US" sz="1050" b="1">
              <a:solidFill>
                <a:srgbClr val="008E40"/>
              </a:solidFill>
              <a:ea typeface="ＤＦ平成ゴシック体W5" pitchFamily="1" charset="-128"/>
            </a:rPr>
            <a:t>１～１０</a:t>
          </a:r>
          <a:r>
            <a:rPr kumimoji="1" lang="ja-JP" altLang="en-US" sz="1050">
              <a:ea typeface="ＤＦ平成ゴシック体W5" pitchFamily="1" charset="-128"/>
            </a:rPr>
            <a:t>までの番号を選択</a:t>
          </a:r>
          <a:endParaRPr kumimoji="1" lang="en-US" altLang="ja-JP" sz="1050">
            <a:ea typeface="ＤＦ平成ゴシック体W5" pitchFamily="1" charset="-128"/>
          </a:endParaRPr>
        </a:p>
        <a:p>
          <a:pPr algn="l"/>
          <a:r>
            <a:rPr kumimoji="1" lang="ja-JP" altLang="en-US" sz="1050">
              <a:ea typeface="ＤＦ平成ゴシック体W5" pitchFamily="1" charset="-128"/>
            </a:rPr>
            <a:t>してください。</a:t>
          </a:r>
          <a:endParaRPr kumimoji="1" lang="en-US" altLang="ja-JP" sz="1050">
            <a:ea typeface="ＤＦ平成ゴシック体W5" pitchFamily="1" charset="-128"/>
          </a:endParaRPr>
        </a:p>
      </xdr:txBody>
    </xdr:sp>
    <xdr:clientData/>
  </xdr:twoCellAnchor>
  <xdr:twoCellAnchor>
    <xdr:from>
      <xdr:col>5</xdr:col>
      <xdr:colOff>531809</xdr:colOff>
      <xdr:row>8</xdr:row>
      <xdr:rowOff>333375</xdr:rowOff>
    </xdr:from>
    <xdr:to>
      <xdr:col>7</xdr:col>
      <xdr:colOff>690559</xdr:colOff>
      <xdr:row>11</xdr:row>
      <xdr:rowOff>79375</xdr:rowOff>
    </xdr:to>
    <xdr:sp macro="" textlink="">
      <xdr:nvSpPr>
        <xdr:cNvPr id="13" name="角丸四角形吹き出し 12">
          <a:extLst>
            <a:ext uri="{FF2B5EF4-FFF2-40B4-BE49-F238E27FC236}">
              <a16:creationId xmlns:a16="http://schemas.microsoft.com/office/drawing/2014/main" id="{00000000-0008-0000-0100-00000D000000}"/>
            </a:ext>
          </a:extLst>
        </xdr:cNvPr>
        <xdr:cNvSpPr/>
      </xdr:nvSpPr>
      <xdr:spPr>
        <a:xfrm>
          <a:off x="3246434" y="2476500"/>
          <a:ext cx="1930400" cy="755650"/>
        </a:xfrm>
        <a:prstGeom prst="wedgeRoundRectCallout">
          <a:avLst>
            <a:gd name="adj1" fmla="val -74650"/>
            <a:gd name="adj2" fmla="val 32129"/>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ea typeface="ＤＦ平成ゴシック体W5" pitchFamily="1" charset="-128"/>
            </a:rPr>
            <a:t>当該工事における労働者の</a:t>
          </a:r>
          <a:endParaRPr kumimoji="1" lang="en-US" altLang="ja-JP" sz="1050">
            <a:ea typeface="ＤＦ平成ゴシック体W5" pitchFamily="1" charset="-128"/>
          </a:endParaRPr>
        </a:p>
        <a:p>
          <a:pPr algn="l"/>
          <a:r>
            <a:rPr kumimoji="1" lang="ja-JP" altLang="en-US" sz="1050">
              <a:ea typeface="ＤＦ平成ゴシック体W5" pitchFamily="1" charset="-128"/>
            </a:rPr>
            <a:t>建退共制度加入率を入力</a:t>
          </a:r>
          <a:endParaRPr kumimoji="1" lang="en-US" altLang="ja-JP" sz="1050">
            <a:ea typeface="ＤＦ平成ゴシック体W5" pitchFamily="1" charset="-128"/>
          </a:endParaRPr>
        </a:p>
        <a:p>
          <a:pPr algn="l"/>
          <a:r>
            <a:rPr kumimoji="1" lang="ja-JP" altLang="en-US" sz="1050">
              <a:ea typeface="ＤＦ平成ゴシック体W5" pitchFamily="1" charset="-128"/>
            </a:rPr>
            <a:t>してください。</a:t>
          </a:r>
          <a:endParaRPr kumimoji="1" lang="en-US" altLang="ja-JP" sz="1050">
            <a:ea typeface="ＤＦ平成ゴシック体W5" pitchFamily="1" charset="-128"/>
          </a:endParaRPr>
        </a:p>
      </xdr:txBody>
    </xdr:sp>
    <xdr:clientData/>
  </xdr:twoCellAnchor>
  <xdr:twoCellAnchor>
    <xdr:from>
      <xdr:col>7</xdr:col>
      <xdr:colOff>769938</xdr:colOff>
      <xdr:row>0</xdr:row>
      <xdr:rowOff>7937</xdr:rowOff>
    </xdr:from>
    <xdr:to>
      <xdr:col>14</xdr:col>
      <xdr:colOff>87313</xdr:colOff>
      <xdr:row>6</xdr:row>
      <xdr:rowOff>0</xdr:rowOff>
    </xdr:to>
    <xdr:sp macro="" textlink="">
      <xdr:nvSpPr>
        <xdr:cNvPr id="14" name="四角形吹き出し 13">
          <a:extLst>
            <a:ext uri="{FF2B5EF4-FFF2-40B4-BE49-F238E27FC236}">
              <a16:creationId xmlns:a16="http://schemas.microsoft.com/office/drawing/2014/main" id="{00000000-0008-0000-0100-00000E000000}"/>
            </a:ext>
          </a:extLst>
        </xdr:cNvPr>
        <xdr:cNvSpPr/>
      </xdr:nvSpPr>
      <xdr:spPr>
        <a:xfrm>
          <a:off x="5256213" y="7937"/>
          <a:ext cx="5518150" cy="1420813"/>
        </a:xfrm>
        <a:prstGeom prst="wedgeRectCallout">
          <a:avLst>
            <a:gd name="adj1" fmla="val -27378"/>
            <a:gd name="adj2" fmla="val 7081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950" kern="100">
              <a:solidFill>
                <a:srgbClr val="FF0000"/>
              </a:solidFill>
              <a:effectLst/>
              <a:ea typeface="ＭＳ Ｐゴシック" panose="020B0600070205080204" pitchFamily="50" charset="-128"/>
              <a:cs typeface="Times New Roman" panose="02020603050405020304" pitchFamily="18" charset="0"/>
            </a:rPr>
            <a:t>総工事費×</a:t>
          </a:r>
          <a:r>
            <a:rPr lang="ja-JP" altLang="en-US" sz="950" kern="100">
              <a:solidFill>
                <a:srgbClr val="FF0000"/>
              </a:solidFill>
              <a:effectLst/>
              <a:ea typeface="ＭＳ Ｐゴシック" panose="020B0600070205080204" pitchFamily="50" charset="-128"/>
              <a:cs typeface="Times New Roman" panose="02020603050405020304" pitchFamily="18" charset="0"/>
            </a:rPr>
            <a:t>共済</a:t>
          </a:r>
          <a:r>
            <a:rPr lang="ja-JP" sz="950" kern="100">
              <a:solidFill>
                <a:srgbClr val="FF0000"/>
              </a:solidFill>
              <a:effectLst/>
              <a:ea typeface="ＭＳ Ｐゴシック" panose="020B0600070205080204" pitchFamily="50" charset="-128"/>
              <a:cs typeface="Times New Roman" panose="02020603050405020304" pitchFamily="18" charset="0"/>
            </a:rPr>
            <a:t>証紙</a:t>
          </a:r>
          <a:r>
            <a:rPr lang="ja-JP" altLang="en-US" sz="950" kern="100">
              <a:solidFill>
                <a:srgbClr val="FF0000"/>
              </a:solidFill>
              <a:effectLst/>
              <a:ea typeface="ＭＳ Ｐゴシック" panose="020B0600070205080204" pitchFamily="50" charset="-128"/>
              <a:cs typeface="Times New Roman" panose="02020603050405020304" pitchFamily="18" charset="0"/>
            </a:rPr>
            <a:t>または退職金ポイントの</a:t>
          </a:r>
          <a:r>
            <a:rPr lang="ja-JP" sz="950" kern="100">
              <a:solidFill>
                <a:srgbClr val="FF0000"/>
              </a:solidFill>
              <a:effectLst/>
              <a:ea typeface="ＭＳ Ｐゴシック" panose="020B0600070205080204" pitchFamily="50" charset="-128"/>
              <a:cs typeface="Times New Roman" panose="02020603050405020304" pitchFamily="18" charset="0"/>
            </a:rPr>
            <a:t>購入率／</a:t>
          </a:r>
          <a:r>
            <a:rPr lang="en-US" sz="950" kern="100">
              <a:solidFill>
                <a:srgbClr val="FF0000"/>
              </a:solidFill>
              <a:effectLst/>
              <a:ea typeface="游明朝" panose="02020400000000000000" pitchFamily="18" charset="-128"/>
              <a:cs typeface="Times New Roman" panose="02020603050405020304" pitchFamily="18" charset="0"/>
            </a:rPr>
            <a:t>1,000</a:t>
          </a:r>
          <a:r>
            <a:rPr lang="ja-JP" sz="950" kern="100">
              <a:solidFill>
                <a:srgbClr val="FF0000"/>
              </a:solidFill>
              <a:effectLst/>
              <a:ea typeface="ＭＳ Ｐゴシック" panose="020B0600070205080204" pitchFamily="50" charset="-128"/>
              <a:cs typeface="Times New Roman" panose="02020603050405020304" pitchFamily="18" charset="0"/>
            </a:rPr>
            <a:t>×建退共制度加入率／</a:t>
          </a:r>
          <a:r>
            <a:rPr lang="en-US" sz="950" kern="100">
              <a:solidFill>
                <a:srgbClr val="FF0000"/>
              </a:solidFill>
              <a:effectLst/>
              <a:ea typeface="游明朝" panose="02020400000000000000" pitchFamily="18" charset="-128"/>
              <a:cs typeface="Times New Roman" panose="02020603050405020304" pitchFamily="18" charset="0"/>
            </a:rPr>
            <a:t>70</a:t>
          </a:r>
          <a:r>
            <a:rPr lang="ja-JP" sz="950" kern="100">
              <a:solidFill>
                <a:srgbClr val="FF0000"/>
              </a:solidFill>
              <a:effectLst/>
              <a:ea typeface="ＭＳ Ｐゴシック" panose="020B0600070205080204" pitchFamily="50" charset="-128"/>
              <a:cs typeface="Times New Roman" panose="02020603050405020304" pitchFamily="18" charset="0"/>
            </a:rPr>
            <a:t>％</a:t>
          </a:r>
          <a:endParaRPr lang="en-US" altLang="ja-JP" sz="950" kern="100">
            <a:solidFill>
              <a:srgbClr val="FF0000"/>
            </a:solidFill>
            <a:effectLst/>
            <a:ea typeface="ＭＳ Ｐゴシック" panose="020B0600070205080204" pitchFamily="50" charset="-128"/>
            <a:cs typeface="Times New Roman" panose="02020603050405020304" pitchFamily="18" charset="0"/>
          </a:endParaRPr>
        </a:p>
        <a:p>
          <a:pPr algn="l">
            <a:spcAft>
              <a:spcPts val="0"/>
            </a:spcAft>
          </a:pPr>
          <a:r>
            <a:rPr lang="ja-JP" sz="950" kern="100">
              <a:solidFill>
                <a:srgbClr val="FF0000"/>
              </a:solidFill>
              <a:effectLst/>
              <a:ea typeface="ＭＳ Ｐゴシック" panose="020B0600070205080204" pitchFamily="50" charset="-128"/>
              <a:cs typeface="Times New Roman" panose="02020603050405020304" pitchFamily="18" charset="0"/>
            </a:rPr>
            <a:t>＝</a:t>
          </a:r>
          <a:r>
            <a:rPr lang="en-US" altLang="ja-JP" sz="950" u="none" kern="100">
              <a:solidFill>
                <a:srgbClr val="FF0000"/>
              </a:solidFill>
              <a:effectLst/>
              <a:ea typeface="ＭＳ Ｐゴシック" panose="020B0600070205080204" pitchFamily="50" charset="-128"/>
              <a:cs typeface="Times New Roman" panose="02020603050405020304" pitchFamily="18" charset="0"/>
            </a:rPr>
            <a:t>【A】</a:t>
          </a:r>
          <a:r>
            <a:rPr lang="ja-JP" sz="950" u="none" kern="100">
              <a:solidFill>
                <a:srgbClr val="FF0000"/>
              </a:solidFill>
              <a:effectLst/>
              <a:ea typeface="ＭＳ Ｐゴシック" panose="020B0600070205080204" pitchFamily="50" charset="-128"/>
              <a:cs typeface="Times New Roman" panose="02020603050405020304" pitchFamily="18" charset="0"/>
            </a:rPr>
            <a:t>共済証紙</a:t>
          </a:r>
          <a:r>
            <a:rPr lang="ja-JP" altLang="en-US" sz="950" u="none" kern="100">
              <a:solidFill>
                <a:srgbClr val="FF0000"/>
              </a:solidFill>
              <a:effectLst/>
              <a:ea typeface="ＭＳ Ｐゴシック" panose="020B0600070205080204" pitchFamily="50" charset="-128"/>
              <a:cs typeface="Times New Roman" panose="02020603050405020304" pitchFamily="18" charset="0"/>
            </a:rPr>
            <a:t>または退職金ポイント購入の</a:t>
          </a:r>
          <a:r>
            <a:rPr lang="ja-JP" sz="950" u="none" kern="100">
              <a:solidFill>
                <a:srgbClr val="FF0000"/>
              </a:solidFill>
              <a:effectLst/>
              <a:ea typeface="ＭＳ Ｐゴシック" panose="020B0600070205080204" pitchFamily="50" charset="-128"/>
              <a:cs typeface="Times New Roman" panose="02020603050405020304" pitchFamily="18" charset="0"/>
            </a:rPr>
            <a:t>参考値</a:t>
          </a:r>
          <a:endParaRPr lang="ja-JP" sz="950" u="none" kern="100">
            <a:effectLst/>
            <a:ea typeface="游明朝" panose="02020400000000000000" pitchFamily="18"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950" u="none" kern="100">
              <a:solidFill>
                <a:srgbClr val="FF0000"/>
              </a:solidFill>
              <a:effectLst/>
              <a:ea typeface="ＭＳ Ｐゴシック" panose="020B0600070205080204" pitchFamily="50" charset="-128"/>
              <a:cs typeface="Times New Roman" panose="02020603050405020304" pitchFamily="18" charset="0"/>
            </a:rPr>
            <a:t>【A】</a:t>
          </a:r>
          <a:r>
            <a:rPr lang="ja-JP" sz="950" u="none" kern="100">
              <a:solidFill>
                <a:srgbClr val="FF0000"/>
              </a:solidFill>
              <a:effectLst/>
              <a:ea typeface="ＭＳ Ｐゴシック" panose="020B0600070205080204" pitchFamily="50" charset="-128"/>
              <a:cs typeface="Times New Roman" panose="02020603050405020304" pitchFamily="18" charset="0"/>
            </a:rPr>
            <a:t>÷</a:t>
          </a:r>
          <a:r>
            <a:rPr lang="en-US" sz="950" u="none" kern="100">
              <a:solidFill>
                <a:srgbClr val="FF0000"/>
              </a:solidFill>
              <a:effectLst/>
              <a:ea typeface="游明朝" panose="02020400000000000000" pitchFamily="18" charset="-128"/>
              <a:cs typeface="Times New Roman" panose="02020603050405020304" pitchFamily="18" charset="0"/>
            </a:rPr>
            <a:t>320</a:t>
          </a:r>
          <a:r>
            <a:rPr lang="ja-JP" sz="950" u="none" kern="100">
              <a:solidFill>
                <a:srgbClr val="FF0000"/>
              </a:solidFill>
              <a:effectLst/>
              <a:ea typeface="ＭＳ Ｐゴシック" panose="020B0600070205080204" pitchFamily="50" charset="-128"/>
              <a:cs typeface="Times New Roman" panose="02020603050405020304" pitchFamily="18" charset="0"/>
            </a:rPr>
            <a:t>（</a:t>
          </a:r>
          <a:r>
            <a:rPr lang="ja-JP" altLang="en-US" sz="950" u="none" kern="100">
              <a:solidFill>
                <a:srgbClr val="FF0000"/>
              </a:solidFill>
              <a:effectLst/>
              <a:ea typeface="ＭＳ Ｐゴシック" panose="020B0600070205080204" pitchFamily="50" charset="-128"/>
              <a:cs typeface="Times New Roman" panose="02020603050405020304" pitchFamily="18" charset="0"/>
            </a:rPr>
            <a:t>掛金日額</a:t>
          </a:r>
          <a:r>
            <a:rPr lang="ja-JP" sz="950" u="none" kern="100">
              <a:solidFill>
                <a:srgbClr val="FF0000"/>
              </a:solidFill>
              <a:effectLst/>
              <a:ea typeface="ＭＳ Ｐゴシック" panose="020B0600070205080204" pitchFamily="50" charset="-128"/>
              <a:cs typeface="Times New Roman" panose="02020603050405020304" pitchFamily="18" charset="0"/>
            </a:rPr>
            <a:t>）＝</a:t>
          </a:r>
          <a:r>
            <a:rPr lang="en-US" altLang="ja-JP" sz="950" u="none" kern="100">
              <a:solidFill>
                <a:srgbClr val="FF0000"/>
              </a:solidFill>
              <a:effectLst/>
              <a:ea typeface="ＭＳ Ｐゴシック" panose="020B0600070205080204" pitchFamily="50" charset="-128"/>
              <a:cs typeface="Times New Roman" panose="02020603050405020304" pitchFamily="18" charset="0"/>
            </a:rPr>
            <a:t>【B】</a:t>
          </a:r>
          <a:r>
            <a:rPr lang="ja-JP" altLang="en-US" sz="950" u="none" kern="100">
              <a:solidFill>
                <a:srgbClr val="FF0000"/>
              </a:solidFill>
              <a:effectLst/>
              <a:ea typeface="ＭＳ Ｐゴシック" panose="020B0600070205080204" pitchFamily="50" charset="-128"/>
              <a:cs typeface="Times New Roman" panose="02020603050405020304" pitchFamily="18" charset="0"/>
            </a:rPr>
            <a:t>共済</a:t>
          </a:r>
          <a:r>
            <a:rPr lang="ja-JP" sz="950" u="none" kern="100">
              <a:solidFill>
                <a:srgbClr val="FF0000"/>
              </a:solidFill>
              <a:effectLst/>
              <a:ea typeface="ＭＳ Ｐゴシック" panose="020B0600070205080204" pitchFamily="50" charset="-128"/>
              <a:cs typeface="Times New Roman" panose="02020603050405020304" pitchFamily="18" charset="0"/>
            </a:rPr>
            <a:t>証紙</a:t>
          </a:r>
          <a:r>
            <a:rPr lang="ja-JP" altLang="en-US" sz="950" u="none" kern="100">
              <a:solidFill>
                <a:srgbClr val="FF0000"/>
              </a:solidFill>
              <a:effectLst/>
              <a:ea typeface="ＭＳ Ｐゴシック" panose="020B0600070205080204" pitchFamily="50" charset="-128"/>
              <a:cs typeface="Times New Roman" panose="02020603050405020304" pitchFamily="18" charset="0"/>
            </a:rPr>
            <a:t>・退職金ポイント必要数（日分）（</a:t>
          </a:r>
          <a:r>
            <a:rPr lang="en-US" altLang="ja-JP" sz="950" kern="100">
              <a:solidFill>
                <a:srgbClr val="FF0000"/>
              </a:solidFill>
              <a:effectLst/>
              <a:ea typeface="ＭＳ Ｐゴシック" panose="020B0600070205080204" pitchFamily="50" charset="-128"/>
              <a:cs typeface="Times New Roman" panose="02020603050405020304" pitchFamily="18" charset="0"/>
            </a:rPr>
            <a:t>※</a:t>
          </a:r>
          <a:r>
            <a:rPr lang="ja-JP" sz="950" kern="100">
              <a:solidFill>
                <a:srgbClr val="FF0000"/>
              </a:solidFill>
              <a:effectLst/>
              <a:ea typeface="ＭＳ Ｐゴシック" panose="020B0600070205080204" pitchFamily="50" charset="-128"/>
              <a:cs typeface="Times New Roman" panose="02020603050405020304" pitchFamily="18" charset="0"/>
            </a:rPr>
            <a:t>小数点以下切り上げ）</a:t>
          </a:r>
          <a:endParaRPr lang="en-US" altLang="ja-JP" sz="950" kern="100">
            <a:solidFill>
              <a:schemeClr val="lt1"/>
            </a:solidFill>
            <a:effectLst/>
            <a:ea typeface="游明朝" panose="02020400000000000000" pitchFamily="18"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950" kern="100">
              <a:solidFill>
                <a:srgbClr val="FF0000"/>
              </a:solidFill>
              <a:effectLst/>
              <a:ea typeface="ＭＳ Ｐゴシック" panose="020B0600070205080204" pitchFamily="50" charset="-128"/>
              <a:cs typeface="Times New Roman" panose="02020603050405020304" pitchFamily="18" charset="0"/>
            </a:rPr>
            <a:t>【B】</a:t>
          </a:r>
          <a:r>
            <a:rPr lang="ja-JP" sz="950" kern="100">
              <a:solidFill>
                <a:srgbClr val="FF0000"/>
              </a:solidFill>
              <a:effectLst/>
              <a:ea typeface="ＭＳ Ｐゴシック" panose="020B0600070205080204" pitchFamily="50" charset="-128"/>
              <a:cs typeface="Times New Roman" panose="02020603050405020304" pitchFamily="18" charset="0"/>
            </a:rPr>
            <a:t>×</a:t>
          </a:r>
          <a:r>
            <a:rPr lang="en-US" sz="950" kern="100">
              <a:solidFill>
                <a:srgbClr val="FF0000"/>
              </a:solidFill>
              <a:effectLst/>
              <a:ea typeface="游明朝" panose="02020400000000000000" pitchFamily="18" charset="-128"/>
              <a:cs typeface="Times New Roman" panose="02020603050405020304" pitchFamily="18" charset="0"/>
            </a:rPr>
            <a:t>320</a:t>
          </a:r>
          <a:r>
            <a:rPr lang="ja-JP" sz="950" kern="100">
              <a:solidFill>
                <a:srgbClr val="FF0000"/>
              </a:solidFill>
              <a:effectLst/>
              <a:ea typeface="ＭＳ Ｐゴシック" panose="020B0600070205080204" pitchFamily="50" charset="-128"/>
              <a:cs typeface="Times New Roman" panose="02020603050405020304" pitchFamily="18" charset="0"/>
            </a:rPr>
            <a:t>（</a:t>
          </a:r>
          <a:r>
            <a:rPr lang="ja-JP" altLang="en-US" sz="950" kern="100">
              <a:solidFill>
                <a:srgbClr val="FF0000"/>
              </a:solidFill>
              <a:effectLst/>
              <a:ea typeface="ＭＳ Ｐゴシック" panose="020B0600070205080204" pitchFamily="50" charset="-128"/>
              <a:cs typeface="Times New Roman" panose="02020603050405020304" pitchFamily="18" charset="0"/>
            </a:rPr>
            <a:t>掛金日額</a:t>
          </a:r>
          <a:r>
            <a:rPr lang="ja-JP" sz="950" kern="100">
              <a:solidFill>
                <a:srgbClr val="FF0000"/>
              </a:solidFill>
              <a:effectLst/>
              <a:ea typeface="ＭＳ Ｐゴシック" panose="020B0600070205080204" pitchFamily="50" charset="-128"/>
              <a:cs typeface="Times New Roman" panose="02020603050405020304" pitchFamily="18" charset="0"/>
            </a:rPr>
            <a:t>）＝</a:t>
          </a:r>
          <a:r>
            <a:rPr lang="ja-JP" altLang="en-US" sz="950" u="sng" kern="100">
              <a:solidFill>
                <a:srgbClr val="FF0000"/>
              </a:solidFill>
              <a:effectLst/>
              <a:ea typeface="ＭＳ Ｐゴシック" panose="020B0600070205080204" pitchFamily="50" charset="-128"/>
              <a:cs typeface="Times New Roman" panose="02020603050405020304" pitchFamily="18" charset="0"/>
            </a:rPr>
            <a:t>共済</a:t>
          </a:r>
          <a:r>
            <a:rPr lang="ja-JP" sz="950" u="sng" kern="100">
              <a:solidFill>
                <a:srgbClr val="FF0000"/>
              </a:solidFill>
              <a:effectLst/>
              <a:ea typeface="ＭＳ Ｐゴシック" panose="020B0600070205080204" pitchFamily="50" charset="-128"/>
              <a:cs typeface="Times New Roman" panose="02020603050405020304" pitchFamily="18" charset="0"/>
            </a:rPr>
            <a:t>証紙</a:t>
          </a:r>
          <a:r>
            <a:rPr lang="ja-JP" altLang="en-US" sz="950" u="sng" kern="100">
              <a:solidFill>
                <a:srgbClr val="FF0000"/>
              </a:solidFill>
              <a:effectLst/>
              <a:ea typeface="ＭＳ Ｐゴシック" panose="020B0600070205080204" pitchFamily="50" charset="-128"/>
              <a:cs typeface="Times New Roman" panose="02020603050405020304" pitchFamily="18" charset="0"/>
            </a:rPr>
            <a:t>・退職金ポイント</a:t>
          </a:r>
          <a:r>
            <a:rPr lang="ja-JP" sz="950" u="sng" kern="100">
              <a:solidFill>
                <a:srgbClr val="FF0000"/>
              </a:solidFill>
              <a:effectLst/>
              <a:ea typeface="ＭＳ Ｐゴシック" panose="020B0600070205080204" pitchFamily="50" charset="-128"/>
              <a:cs typeface="Times New Roman" panose="02020603050405020304" pitchFamily="18" charset="0"/>
            </a:rPr>
            <a:t>購入額</a:t>
          </a:r>
          <a:r>
            <a:rPr lang="ja-JP" sz="950" kern="100">
              <a:solidFill>
                <a:srgbClr val="FF0000"/>
              </a:solidFill>
              <a:effectLst/>
              <a:ea typeface="ＭＳ Ｐゴシック" panose="020B0600070205080204" pitchFamily="50" charset="-128"/>
              <a:cs typeface="Times New Roman" panose="02020603050405020304" pitchFamily="18" charset="0"/>
            </a:rPr>
            <a:t>となります。</a:t>
          </a:r>
          <a:endParaRPr kumimoji="1" lang="en-US" altLang="ja-JP" sz="950">
            <a:solidFill>
              <a:srgbClr val="FF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50">
              <a:solidFill>
                <a:srgbClr val="FF0000"/>
              </a:solidFill>
              <a:effectLst/>
              <a:latin typeface="+mn-ea"/>
              <a:ea typeface="+mn-ea"/>
              <a:cs typeface="+mn-cs"/>
            </a:rPr>
            <a:t>※</a:t>
          </a:r>
          <a:r>
            <a:rPr kumimoji="1" lang="ja-JP" altLang="ja-JP" sz="950">
              <a:solidFill>
                <a:srgbClr val="FF0000"/>
              </a:solidFill>
              <a:effectLst/>
              <a:latin typeface="+mn-ea"/>
              <a:ea typeface="+mn-ea"/>
              <a:cs typeface="+mn-cs"/>
            </a:rPr>
            <a:t>退職金ポイントは</a:t>
          </a:r>
          <a:r>
            <a:rPr kumimoji="1" lang="en-US" altLang="ja-JP" sz="950">
              <a:solidFill>
                <a:srgbClr val="FF0000"/>
              </a:solidFill>
              <a:effectLst/>
              <a:latin typeface="+mn-ea"/>
              <a:ea typeface="+mn-ea"/>
              <a:cs typeface="+mn-cs"/>
            </a:rPr>
            <a:t>1</a:t>
          </a:r>
          <a:r>
            <a:rPr kumimoji="1" lang="ja-JP" altLang="ja-JP" sz="950">
              <a:solidFill>
                <a:srgbClr val="FF0000"/>
              </a:solidFill>
              <a:effectLst/>
              <a:latin typeface="+mn-ea"/>
              <a:ea typeface="+mn-ea"/>
              <a:cs typeface="+mn-cs"/>
            </a:rPr>
            <a:t>ポイント</a:t>
          </a:r>
          <a:r>
            <a:rPr kumimoji="1" lang="en-US" altLang="ja-JP" sz="950">
              <a:solidFill>
                <a:srgbClr val="FF0000"/>
              </a:solidFill>
              <a:effectLst/>
              <a:latin typeface="+mn-ea"/>
              <a:ea typeface="+mn-ea"/>
              <a:cs typeface="+mn-cs"/>
            </a:rPr>
            <a:t>1</a:t>
          </a:r>
          <a:r>
            <a:rPr kumimoji="1" lang="ja-JP" altLang="ja-JP" sz="950">
              <a:solidFill>
                <a:srgbClr val="FF0000"/>
              </a:solidFill>
              <a:effectLst/>
              <a:latin typeface="+mn-ea"/>
              <a:ea typeface="+mn-ea"/>
              <a:cs typeface="+mn-cs"/>
            </a:rPr>
            <a:t>円とし、</a:t>
          </a:r>
          <a:r>
            <a:rPr kumimoji="1" lang="en-US" altLang="ja-JP" sz="950">
              <a:solidFill>
                <a:srgbClr val="FF0000"/>
              </a:solidFill>
              <a:effectLst/>
              <a:latin typeface="+mn-ea"/>
              <a:ea typeface="+mn-ea"/>
              <a:cs typeface="+mn-cs"/>
            </a:rPr>
            <a:t>10</a:t>
          </a:r>
          <a:r>
            <a:rPr kumimoji="1" lang="ja-JP" altLang="ja-JP" sz="950">
              <a:solidFill>
                <a:srgbClr val="FF0000"/>
              </a:solidFill>
              <a:effectLst/>
              <a:latin typeface="+mn-ea"/>
              <a:ea typeface="+mn-ea"/>
              <a:cs typeface="+mn-cs"/>
            </a:rPr>
            <a:t>円単位で購入ができ</a:t>
          </a:r>
          <a:r>
            <a:rPr kumimoji="1" lang="ja-JP" altLang="en-US" sz="950">
              <a:solidFill>
                <a:srgbClr val="FF0000"/>
              </a:solidFill>
              <a:effectLst/>
              <a:latin typeface="+mn-ea"/>
              <a:ea typeface="+mn-ea"/>
              <a:cs typeface="+mn-cs"/>
            </a:rPr>
            <a:t>ますが、</a:t>
          </a:r>
          <a:r>
            <a:rPr kumimoji="1" lang="ja-JP" altLang="ja-JP" sz="950">
              <a:solidFill>
                <a:srgbClr val="FF0000"/>
              </a:solidFill>
              <a:effectLst/>
              <a:latin typeface="+mn-ea"/>
              <a:ea typeface="+mn-ea"/>
              <a:cs typeface="+mn-cs"/>
            </a:rPr>
            <a:t>最低購入額は</a:t>
          </a:r>
          <a:r>
            <a:rPr kumimoji="1" lang="en-US" altLang="ja-JP" sz="950">
              <a:solidFill>
                <a:srgbClr val="FF0000"/>
              </a:solidFill>
              <a:effectLst/>
              <a:latin typeface="+mn-ea"/>
              <a:ea typeface="+mn-ea"/>
              <a:cs typeface="+mn-cs"/>
            </a:rPr>
            <a:t>3,000</a:t>
          </a:r>
          <a:r>
            <a:rPr kumimoji="1" lang="ja-JP" altLang="ja-JP" sz="950">
              <a:solidFill>
                <a:srgbClr val="FF0000"/>
              </a:solidFill>
              <a:effectLst/>
              <a:latin typeface="+mn-ea"/>
              <a:ea typeface="+mn-ea"/>
              <a:cs typeface="+mn-cs"/>
            </a:rPr>
            <a:t>円から</a:t>
          </a:r>
          <a:r>
            <a:rPr kumimoji="1" lang="ja-JP" altLang="en-US" sz="950">
              <a:solidFill>
                <a:srgbClr val="FF0000"/>
              </a:solidFill>
              <a:effectLst/>
              <a:latin typeface="+mn-ea"/>
              <a:ea typeface="+mn-ea"/>
              <a:cs typeface="+mn-cs"/>
            </a:rPr>
            <a:t>と</a:t>
          </a:r>
          <a:r>
            <a:rPr kumimoji="1" lang="ja-JP" altLang="ja-JP" sz="950">
              <a:solidFill>
                <a:srgbClr val="FF0000"/>
              </a:solidFill>
              <a:effectLst/>
              <a:latin typeface="+mn-ea"/>
              <a:ea typeface="+mn-ea"/>
              <a:cs typeface="+mn-cs"/>
            </a:rPr>
            <a:t>なり</a:t>
          </a:r>
          <a:r>
            <a:rPr kumimoji="1" lang="ja-JP" altLang="en-US" sz="950">
              <a:solidFill>
                <a:srgbClr val="FF0000"/>
              </a:solidFill>
              <a:effectLst/>
              <a:latin typeface="+mn-ea"/>
              <a:ea typeface="+mn-ea"/>
              <a:cs typeface="+mn-cs"/>
            </a:rPr>
            <a:t>ます。</a:t>
          </a:r>
          <a:endParaRPr kumimoji="1" lang="en-US" altLang="ja-JP" sz="950">
            <a:solidFill>
              <a:srgbClr val="FF0000"/>
            </a:solidFill>
            <a:effectLst/>
            <a:latin typeface="+mn-ea"/>
            <a:ea typeface="+mn-ea"/>
            <a:cs typeface="+mn-cs"/>
          </a:endParaRPr>
        </a:p>
      </xdr:txBody>
    </xdr:sp>
    <xdr:clientData/>
  </xdr:twoCellAnchor>
  <xdr:twoCellAnchor>
    <xdr:from>
      <xdr:col>7</xdr:col>
      <xdr:colOff>801686</xdr:colOff>
      <xdr:row>8</xdr:row>
      <xdr:rowOff>222250</xdr:rowOff>
    </xdr:from>
    <xdr:to>
      <xdr:col>14</xdr:col>
      <xdr:colOff>261934</xdr:colOff>
      <xdr:row>11</xdr:row>
      <xdr:rowOff>95249</xdr:rowOff>
    </xdr:to>
    <xdr:sp macro="" textlink="">
      <xdr:nvSpPr>
        <xdr:cNvPr id="15" name="角丸四角形吹き出し 14">
          <a:extLst>
            <a:ext uri="{FF2B5EF4-FFF2-40B4-BE49-F238E27FC236}">
              <a16:creationId xmlns:a16="http://schemas.microsoft.com/office/drawing/2014/main" id="{00000000-0008-0000-0100-00000F000000}"/>
            </a:ext>
          </a:extLst>
        </xdr:cNvPr>
        <xdr:cNvSpPr/>
      </xdr:nvSpPr>
      <xdr:spPr>
        <a:xfrm>
          <a:off x="5287961" y="2365375"/>
          <a:ext cx="5661023" cy="882649"/>
        </a:xfrm>
        <a:prstGeom prst="wedgeRoundRectCallout">
          <a:avLst>
            <a:gd name="adj1" fmla="val 37396"/>
            <a:gd name="adj2" fmla="val -18609"/>
            <a:gd name="adj3" fmla="val 16667"/>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endParaRPr kumimoji="1" lang="en-US" altLang="ja-JP" sz="1200">
            <a:solidFill>
              <a:srgbClr val="002060"/>
            </a:solidFill>
            <a:latin typeface="HGP創英角ﾎﾟｯﾌﾟ体" pitchFamily="50" charset="-128"/>
            <a:ea typeface="ＤＨＰ平成ゴシックW5" pitchFamily="2"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175260</xdr:colOff>
      <xdr:row>25</xdr:row>
      <xdr:rowOff>45720</xdr:rowOff>
    </xdr:from>
    <xdr:to>
      <xdr:col>16</xdr:col>
      <xdr:colOff>152400</xdr:colOff>
      <xdr:row>26</xdr:row>
      <xdr:rowOff>114300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6515100" y="8808720"/>
          <a:ext cx="594360" cy="4191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https://www.pref.chiba.lg.jp/kenfudou/jigyousha/kensetsu/taishokukin.htm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ervice.buildee.jp/blog/mag060/" TargetMode="External"/><Relationship Id="rId1" Type="http://schemas.openxmlformats.org/officeDocument/2006/relationships/hyperlink" Target="https://www.mlit.go.jp/tochi_fudousan_kensetsugyo/const/content/genba_flow.pdf"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Q53"/>
  <sheetViews>
    <sheetView view="pageBreakPreview" zoomScaleNormal="100" zoomScaleSheetLayoutView="100" workbookViewId="0">
      <selection sqref="A1:J1"/>
    </sheetView>
  </sheetViews>
  <sheetFormatPr defaultColWidth="9" defaultRowHeight="21" customHeight="1"/>
  <cols>
    <col min="1" max="1" width="3.5" style="12" bestFit="1" customWidth="1"/>
    <col min="2" max="9" width="9" style="8"/>
    <col min="10" max="10" width="11.5" style="8" customWidth="1"/>
    <col min="11" max="16384" width="9" style="8"/>
  </cols>
  <sheetData>
    <row r="1" spans="1:17" ht="22.5" customHeight="1">
      <c r="A1" s="147" t="s">
        <v>18</v>
      </c>
      <c r="B1" s="148"/>
      <c r="C1" s="148"/>
      <c r="D1" s="148"/>
      <c r="E1" s="148"/>
      <c r="F1" s="148"/>
      <c r="G1" s="148"/>
      <c r="H1" s="148"/>
      <c r="I1" s="148"/>
      <c r="J1" s="149"/>
    </row>
    <row r="2" spans="1:17" ht="17.25">
      <c r="B2" s="15"/>
      <c r="C2" s="15"/>
      <c r="D2" s="15"/>
      <c r="E2" s="15"/>
      <c r="F2" s="15"/>
      <c r="G2" s="15"/>
      <c r="H2" s="15"/>
      <c r="I2" s="15"/>
      <c r="J2"/>
      <c r="K2" s="57" t="s">
        <v>44</v>
      </c>
      <c r="L2" s="45"/>
      <c r="M2" s="42"/>
      <c r="N2" s="42"/>
      <c r="O2" s="42"/>
      <c r="P2" s="42"/>
      <c r="Q2" s="42"/>
    </row>
    <row r="3" spans="1:17" s="7" customFormat="1" ht="29.25" customHeight="1">
      <c r="B3" s="11" t="s">
        <v>135</v>
      </c>
      <c r="K3" s="43" t="s">
        <v>43</v>
      </c>
      <c r="L3" s="44"/>
      <c r="M3" s="44"/>
      <c r="N3" s="44"/>
      <c r="O3" s="44"/>
      <c r="P3" s="44"/>
      <c r="Q3" s="44"/>
    </row>
    <row r="4" spans="1:17" s="18" customFormat="1" ht="42" customHeight="1">
      <c r="A4" s="17" t="s">
        <v>19</v>
      </c>
      <c r="B4" s="18" t="s">
        <v>134</v>
      </c>
    </row>
    <row r="5" spans="1:17" ht="21" customHeight="1">
      <c r="A5" s="15"/>
      <c r="B5" s="14" t="s">
        <v>14</v>
      </c>
      <c r="C5" s="16"/>
      <c r="D5" s="16"/>
      <c r="E5" s="16"/>
      <c r="F5" s="16"/>
      <c r="G5" s="16"/>
      <c r="I5" s="9"/>
    </row>
    <row r="6" spans="1:17" ht="21" customHeight="1">
      <c r="A6" s="15"/>
      <c r="B6" s="14" t="s">
        <v>15</v>
      </c>
      <c r="C6" s="14"/>
      <c r="D6" s="14"/>
      <c r="E6" s="14"/>
      <c r="F6" s="14"/>
      <c r="G6" s="14"/>
      <c r="H6" s="9"/>
      <c r="I6" s="9"/>
    </row>
    <row r="7" spans="1:17" ht="21" customHeight="1">
      <c r="A7" s="15"/>
      <c r="B7" s="14"/>
      <c r="C7" s="14"/>
      <c r="D7" s="14"/>
      <c r="E7" s="14"/>
      <c r="F7" s="14"/>
      <c r="G7" s="14"/>
      <c r="H7" s="9"/>
      <c r="I7" s="9"/>
    </row>
    <row r="8" spans="1:17" ht="21" customHeight="1">
      <c r="A8" s="50" t="s">
        <v>46</v>
      </c>
      <c r="B8" s="50"/>
      <c r="C8" s="51"/>
      <c r="D8" s="51"/>
      <c r="E8" s="51"/>
      <c r="F8" s="51"/>
      <c r="G8" s="51"/>
      <c r="H8" s="52"/>
      <c r="I8" s="52"/>
      <c r="J8" s="53"/>
    </row>
    <row r="9" spans="1:17" ht="21" customHeight="1">
      <c r="A9" s="54"/>
      <c r="B9" s="55" t="s">
        <v>47</v>
      </c>
      <c r="C9" s="51"/>
      <c r="D9" s="51"/>
      <c r="E9" s="51"/>
      <c r="F9" s="51"/>
      <c r="G9" s="51"/>
      <c r="H9" s="52"/>
      <c r="I9" s="52"/>
      <c r="J9" s="53"/>
    </row>
    <row r="10" spans="1:17" ht="21" customHeight="1">
      <c r="A10" s="54"/>
      <c r="B10" s="55" t="s">
        <v>48</v>
      </c>
      <c r="C10" s="51"/>
      <c r="D10" s="51"/>
      <c r="E10" s="51"/>
      <c r="F10" s="51"/>
      <c r="G10" s="51"/>
      <c r="H10" s="52"/>
      <c r="I10" s="52"/>
      <c r="J10" s="53"/>
    </row>
    <row r="11" spans="1:17" ht="21" hidden="1" customHeight="1">
      <c r="A11" s="54"/>
      <c r="B11" s="55" t="s">
        <v>49</v>
      </c>
      <c r="C11" s="51"/>
      <c r="D11" s="51"/>
      <c r="E11" s="51"/>
      <c r="F11" s="51"/>
      <c r="G11" s="51"/>
      <c r="H11" s="52"/>
      <c r="I11" s="52"/>
      <c r="J11" s="53"/>
      <c r="K11" s="48" t="s">
        <v>67</v>
      </c>
    </row>
    <row r="12" spans="1:17" ht="21" hidden="1" customHeight="1">
      <c r="A12" s="54"/>
      <c r="B12" s="56" t="s">
        <v>64</v>
      </c>
      <c r="C12" s="51"/>
      <c r="D12" s="51"/>
      <c r="E12" s="51"/>
      <c r="F12" s="51"/>
      <c r="G12" s="51"/>
      <c r="H12" s="52"/>
      <c r="I12" s="52"/>
      <c r="J12" s="53"/>
      <c r="K12" s="48" t="s">
        <v>66</v>
      </c>
    </row>
    <row r="13" spans="1:17" ht="21" hidden="1" customHeight="1">
      <c r="A13" s="54"/>
      <c r="B13" s="56" t="s">
        <v>65</v>
      </c>
      <c r="C13" s="51"/>
      <c r="D13" s="51"/>
      <c r="E13" s="51"/>
      <c r="F13" s="51"/>
      <c r="G13" s="51"/>
      <c r="H13" s="52"/>
      <c r="I13" s="52"/>
      <c r="J13" s="53"/>
    </row>
    <row r="14" spans="1:17" ht="21" customHeight="1">
      <c r="A14" s="54"/>
      <c r="B14" s="56" t="s">
        <v>50</v>
      </c>
      <c r="C14" s="51"/>
      <c r="D14" s="51"/>
      <c r="E14" s="51"/>
      <c r="F14" s="51"/>
      <c r="G14" s="51"/>
      <c r="H14" s="52"/>
      <c r="I14" s="52"/>
      <c r="J14" s="53"/>
    </row>
    <row r="15" spans="1:17" s="7" customFormat="1" ht="24.75" customHeight="1">
      <c r="A15" s="54"/>
      <c r="B15" s="56" t="s">
        <v>51</v>
      </c>
      <c r="C15" s="51"/>
      <c r="D15" s="51"/>
      <c r="E15" s="51"/>
      <c r="F15" s="51"/>
      <c r="G15" s="51"/>
      <c r="H15" s="52"/>
      <c r="I15" s="52"/>
      <c r="J15" s="53"/>
    </row>
    <row r="16" spans="1:17" ht="21" customHeight="1">
      <c r="A16" s="15"/>
      <c r="B16" s="14"/>
      <c r="C16" s="14"/>
      <c r="D16" s="14"/>
      <c r="E16" s="14"/>
      <c r="F16" s="14"/>
      <c r="G16" s="14"/>
      <c r="H16" s="9"/>
      <c r="I16" s="9"/>
    </row>
    <row r="17" spans="1:10" s="18" customFormat="1" ht="27.75" customHeight="1">
      <c r="A17" s="17" t="s">
        <v>20</v>
      </c>
      <c r="B17" s="18" t="s">
        <v>130</v>
      </c>
    </row>
    <row r="18" spans="1:10" s="18" customFormat="1" ht="27" customHeight="1">
      <c r="A18" s="17"/>
      <c r="B18" s="18" t="s">
        <v>131</v>
      </c>
    </row>
    <row r="19" spans="1:10" s="16" customFormat="1" ht="21" customHeight="1">
      <c r="A19" s="15"/>
      <c r="B19" s="14" t="s">
        <v>13</v>
      </c>
      <c r="I19" s="14"/>
    </row>
    <row r="20" spans="1:10" s="16" customFormat="1" ht="21" customHeight="1">
      <c r="A20" s="15"/>
      <c r="B20" s="14" t="s">
        <v>16</v>
      </c>
      <c r="C20" s="14"/>
      <c r="D20" s="14"/>
      <c r="E20" s="14"/>
      <c r="F20" s="14"/>
      <c r="G20" s="14"/>
      <c r="H20" s="14"/>
      <c r="I20" s="14"/>
    </row>
    <row r="21" spans="1:10" s="16" customFormat="1" ht="21" customHeight="1">
      <c r="A21" s="15"/>
      <c r="B21" s="86" t="s">
        <v>74</v>
      </c>
      <c r="C21" s="14"/>
      <c r="D21" s="14"/>
      <c r="E21" s="14"/>
      <c r="F21" s="14"/>
      <c r="G21" s="14"/>
      <c r="H21" s="14"/>
      <c r="I21" s="14"/>
    </row>
    <row r="22" spans="1:10" s="7" customFormat="1" ht="23.25" customHeight="1">
      <c r="A22" s="13"/>
    </row>
    <row r="23" spans="1:10" s="18" customFormat="1" ht="21" customHeight="1">
      <c r="A23" s="17" t="s">
        <v>27</v>
      </c>
      <c r="B23" s="28" t="s">
        <v>28</v>
      </c>
      <c r="D23" s="28"/>
      <c r="E23" s="28"/>
      <c r="F23" s="28"/>
      <c r="G23" s="28"/>
      <c r="H23" s="28"/>
      <c r="I23" s="28"/>
    </row>
    <row r="24" spans="1:10" s="18" customFormat="1" ht="21" customHeight="1">
      <c r="A24" s="17"/>
      <c r="C24" s="28" t="s">
        <v>42</v>
      </c>
      <c r="D24" s="28"/>
      <c r="E24" s="28"/>
      <c r="F24" s="28"/>
      <c r="G24" s="28"/>
      <c r="H24" s="28"/>
      <c r="I24" s="28"/>
    </row>
    <row r="25" spans="1:10" s="16" customFormat="1" ht="21" customHeight="1">
      <c r="A25" s="15"/>
      <c r="B25" s="14" t="s">
        <v>12</v>
      </c>
      <c r="I25" s="14"/>
    </row>
    <row r="26" spans="1:10" s="16" customFormat="1" ht="21" customHeight="1">
      <c r="A26" s="15"/>
      <c r="B26" s="14" t="s">
        <v>17</v>
      </c>
      <c r="C26" s="14"/>
      <c r="D26" s="14"/>
      <c r="E26" s="14"/>
      <c r="F26" s="14"/>
      <c r="G26" s="14"/>
      <c r="H26" s="14"/>
      <c r="I26" s="14"/>
    </row>
    <row r="27" spans="1:10" s="7" customFormat="1" ht="27.75" customHeight="1">
      <c r="A27" s="13"/>
      <c r="B27" s="7" t="s">
        <v>21</v>
      </c>
    </row>
    <row r="28" spans="1:10" s="7" customFormat="1" ht="27.75" customHeight="1">
      <c r="A28" s="13"/>
      <c r="B28" s="7" t="s">
        <v>22</v>
      </c>
    </row>
    <row r="29" spans="1:10" s="7" customFormat="1" ht="42" customHeight="1">
      <c r="A29" s="13"/>
      <c r="B29" s="7" t="s">
        <v>10</v>
      </c>
    </row>
    <row r="30" spans="1:10" s="7" customFormat="1" ht="15" customHeight="1">
      <c r="A30" s="13"/>
    </row>
    <row r="31" spans="1:10" s="7" customFormat="1" ht="15.75" customHeight="1">
      <c r="A31" s="46"/>
      <c r="B31" s="47" t="s">
        <v>45</v>
      </c>
      <c r="C31" s="48"/>
      <c r="D31" s="48"/>
      <c r="E31" s="48"/>
      <c r="F31" s="48"/>
      <c r="G31" s="48"/>
      <c r="H31" s="48"/>
      <c r="I31" s="48"/>
      <c r="J31" s="48"/>
    </row>
    <row r="32" spans="1:10" s="7" customFormat="1" ht="15.75" customHeight="1">
      <c r="A32" s="46"/>
      <c r="B32" s="49" t="s">
        <v>132</v>
      </c>
      <c r="C32" s="48"/>
      <c r="D32" s="48"/>
      <c r="E32" s="48"/>
      <c r="F32" s="48"/>
      <c r="G32" s="48"/>
      <c r="H32" s="48"/>
      <c r="I32" s="48"/>
      <c r="J32" s="48"/>
    </row>
    <row r="33" spans="1:10" s="7" customFormat="1" ht="15.75" customHeight="1">
      <c r="A33" s="46"/>
      <c r="B33" s="49"/>
      <c r="C33" s="48"/>
      <c r="D33" s="48"/>
      <c r="E33" s="48"/>
      <c r="F33" s="48"/>
      <c r="G33" s="48"/>
      <c r="H33" s="48"/>
      <c r="I33" s="48"/>
      <c r="J33" s="48"/>
    </row>
    <row r="34" spans="1:10" s="7" customFormat="1" ht="15.75" customHeight="1">
      <c r="A34" s="46"/>
      <c r="B34" s="47" t="s">
        <v>41</v>
      </c>
      <c r="C34" s="48"/>
      <c r="D34" s="48"/>
      <c r="E34" s="48"/>
      <c r="F34" s="48"/>
      <c r="G34" s="48"/>
      <c r="H34" s="48"/>
      <c r="I34" s="48"/>
      <c r="J34" s="48"/>
    </row>
    <row r="35" spans="1:10" s="7" customFormat="1" ht="15.75" customHeight="1">
      <c r="A35" s="46"/>
      <c r="B35" s="49" t="s">
        <v>133</v>
      </c>
      <c r="C35" s="48"/>
      <c r="D35" s="48"/>
      <c r="E35" s="48"/>
      <c r="F35" s="48"/>
      <c r="G35" s="48"/>
      <c r="H35" s="48"/>
      <c r="I35" s="48"/>
      <c r="J35" s="48"/>
    </row>
    <row r="36" spans="1:10" ht="20.25" customHeight="1" thickBot="1"/>
    <row r="37" spans="1:10" ht="21" hidden="1" customHeight="1" thickBot="1"/>
    <row r="38" spans="1:10" ht="21" hidden="1" customHeight="1"/>
    <row r="39" spans="1:10" ht="21" hidden="1" customHeight="1"/>
    <row r="40" spans="1:10" ht="21" hidden="1" customHeight="1"/>
    <row r="41" spans="1:10" ht="21" hidden="1" customHeight="1"/>
    <row r="42" spans="1:10" ht="21" hidden="1" customHeight="1"/>
    <row r="43" spans="1:10" ht="21" customHeight="1">
      <c r="A43" s="19"/>
      <c r="B43" s="150" t="s">
        <v>23</v>
      </c>
      <c r="C43" s="151"/>
      <c r="D43" s="151"/>
      <c r="E43" s="151"/>
      <c r="F43" s="151"/>
      <c r="G43" s="151"/>
      <c r="H43" s="151"/>
      <c r="I43" s="151"/>
      <c r="J43" s="20"/>
    </row>
    <row r="44" spans="1:10" ht="21" customHeight="1">
      <c r="A44" s="21"/>
      <c r="B44" s="145" t="s">
        <v>24</v>
      </c>
      <c r="C44" s="146"/>
      <c r="D44" s="146"/>
      <c r="E44" s="146"/>
      <c r="F44" s="146"/>
      <c r="G44" s="146"/>
      <c r="H44" s="146"/>
      <c r="I44" s="146"/>
      <c r="J44" s="22"/>
    </row>
    <row r="45" spans="1:10" ht="21" customHeight="1">
      <c r="A45" s="21"/>
      <c r="C45" s="10"/>
      <c r="D45" s="10"/>
      <c r="E45" s="10"/>
      <c r="F45" s="10"/>
      <c r="G45" s="10"/>
      <c r="H45" s="10"/>
      <c r="I45" s="10"/>
      <c r="J45" s="22"/>
    </row>
    <row r="46" spans="1:10" ht="21" customHeight="1">
      <c r="A46" s="21"/>
      <c r="C46" s="10"/>
      <c r="D46" s="10"/>
      <c r="E46" s="10"/>
      <c r="F46" s="10"/>
      <c r="G46" s="10"/>
      <c r="H46" s="10"/>
      <c r="I46" s="10"/>
      <c r="J46" s="22"/>
    </row>
    <row r="47" spans="1:10" ht="21" customHeight="1">
      <c r="A47" s="21"/>
      <c r="J47" s="22"/>
    </row>
    <row r="48" spans="1:10" ht="21" customHeight="1">
      <c r="A48" s="21"/>
      <c r="C48" s="7" t="s">
        <v>25</v>
      </c>
      <c r="D48" s="16"/>
      <c r="E48" s="16"/>
      <c r="F48" s="16"/>
      <c r="G48" s="16"/>
      <c r="H48" s="16"/>
      <c r="J48" s="22"/>
    </row>
    <row r="49" spans="1:10" ht="21" customHeight="1">
      <c r="A49" s="21"/>
      <c r="C49" s="7" t="s">
        <v>11</v>
      </c>
      <c r="D49" s="7"/>
      <c r="E49" s="7"/>
      <c r="F49" s="11"/>
      <c r="G49" s="7"/>
      <c r="H49" s="7"/>
      <c r="J49" s="22"/>
    </row>
    <row r="50" spans="1:10" ht="10.5" customHeight="1">
      <c r="A50" s="21"/>
      <c r="F50" s="7"/>
      <c r="G50" s="7"/>
      <c r="H50" s="7"/>
      <c r="J50" s="22"/>
    </row>
    <row r="51" spans="1:10" ht="21" customHeight="1">
      <c r="A51" s="21"/>
      <c r="C51" s="7" t="s">
        <v>136</v>
      </c>
      <c r="D51" s="16"/>
      <c r="E51" s="7"/>
      <c r="G51" s="7" t="s">
        <v>137</v>
      </c>
      <c r="H51" s="7"/>
      <c r="J51" s="22"/>
    </row>
    <row r="52" spans="1:10" ht="21" customHeight="1" thickBot="1">
      <c r="A52" s="23"/>
      <c r="B52" s="24"/>
      <c r="C52" s="27"/>
      <c r="D52" s="25"/>
      <c r="E52" s="25"/>
      <c r="F52" s="24"/>
      <c r="G52" s="25" t="s">
        <v>26</v>
      </c>
      <c r="H52" s="25"/>
      <c r="I52" s="24"/>
      <c r="J52" s="26"/>
    </row>
    <row r="53" spans="1:10" ht="21" customHeight="1">
      <c r="C53" s="16"/>
      <c r="D53" s="16"/>
      <c r="E53" s="16"/>
      <c r="F53" s="16"/>
      <c r="G53" s="16"/>
      <c r="H53" s="16"/>
    </row>
  </sheetData>
  <mergeCells count="3">
    <mergeCell ref="B44:I44"/>
    <mergeCell ref="A1:J1"/>
    <mergeCell ref="B43:I43"/>
  </mergeCells>
  <phoneticPr fontId="3"/>
  <hyperlinks>
    <hyperlink ref="K3" r:id="rId1"/>
  </hyperlinks>
  <pageMargins left="0.78740157480314965" right="0.78740157480314965" top="0.59055118110236227" bottom="0.98425196850393704" header="0.51181102362204722" footer="0.51181102362204722"/>
  <pageSetup paperSize="9" orientation="portrait" r:id="rId2"/>
  <headerFooter alignWithMargins="0"/>
  <drawing r:id="rId3"/>
  <legacyDrawing r:id="rId4"/>
  <oleObjects>
    <mc:AlternateContent xmlns:mc="http://schemas.openxmlformats.org/markup-compatibility/2006">
      <mc:Choice Requires="x14">
        <oleObject progId="MSPhotoEd.3" shapeId="1030" r:id="rId5">
          <objectPr defaultSize="0" autoPict="0" r:id="rId6">
            <anchor moveWithCells="1" sizeWithCells="1">
              <from>
                <xdr:col>1</xdr:col>
                <xdr:colOff>0</xdr:colOff>
                <xdr:row>44</xdr:row>
                <xdr:rowOff>47625</xdr:rowOff>
              </from>
              <to>
                <xdr:col>3</xdr:col>
                <xdr:colOff>581025</xdr:colOff>
                <xdr:row>46</xdr:row>
                <xdr:rowOff>180975</xdr:rowOff>
              </to>
            </anchor>
          </objectPr>
        </oleObject>
      </mc:Choice>
      <mc:Fallback>
        <oleObject progId="MSPhotoEd.3" shapeId="1030" r:id="rId5"/>
      </mc:Fallback>
    </mc:AlternateContent>
    <mc:AlternateContent xmlns:mc="http://schemas.openxmlformats.org/markup-compatibility/2006">
      <mc:Choice Requires="x14">
        <oleObject progId="MSPhotoEd.3" shapeId="1031" r:id="rId7">
          <objectPr defaultSize="0" autoPict="0" r:id="rId8">
            <anchor moveWithCells="1" sizeWithCells="1">
              <from>
                <xdr:col>3</xdr:col>
                <xdr:colOff>666750</xdr:colOff>
                <xdr:row>45</xdr:row>
                <xdr:rowOff>209550</xdr:rowOff>
              </from>
              <to>
                <xdr:col>4</xdr:col>
                <xdr:colOff>438150</xdr:colOff>
                <xdr:row>46</xdr:row>
                <xdr:rowOff>171450</xdr:rowOff>
              </to>
            </anchor>
          </objectPr>
        </oleObject>
      </mc:Choice>
      <mc:Fallback>
        <oleObject progId="MSPhotoEd.3" shapeId="1031" r:id="rId7"/>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7:R31"/>
  <sheetViews>
    <sheetView view="pageBreakPreview" topLeftCell="B1" zoomScaleNormal="100" zoomScaleSheetLayoutView="100" workbookViewId="0">
      <selection activeCell="E8" sqref="E8"/>
    </sheetView>
  </sheetViews>
  <sheetFormatPr defaultColWidth="9" defaultRowHeight="13.5"/>
  <cols>
    <col min="1" max="1" width="4.25" style="92" hidden="1" customWidth="1"/>
    <col min="2" max="2" width="9" style="92"/>
    <col min="3" max="3" width="2.25" style="92" customWidth="1"/>
    <col min="4" max="4" width="12.75" style="92" bestFit="1" customWidth="1"/>
    <col min="5" max="14" width="11.625" style="92" customWidth="1"/>
    <col min="15" max="15" width="7.75" style="92" customWidth="1"/>
    <col min="16" max="16" width="4.25" style="92" customWidth="1"/>
    <col min="17" max="18" width="8.25" style="92" hidden="1" customWidth="1"/>
    <col min="19" max="16384" width="9" style="92"/>
  </cols>
  <sheetData>
    <row r="7" spans="1:18" ht="14.25" thickBot="1">
      <c r="A7" s="89"/>
      <c r="B7" s="89"/>
      <c r="C7" s="89"/>
      <c r="D7" s="89"/>
      <c r="E7" s="90" t="s">
        <v>86</v>
      </c>
      <c r="F7" s="89"/>
      <c r="G7" s="89"/>
      <c r="H7" s="89"/>
      <c r="I7" s="89"/>
      <c r="J7" s="89"/>
      <c r="K7" s="89"/>
      <c r="L7" s="89"/>
      <c r="M7" s="89"/>
      <c r="N7" s="89"/>
      <c r="O7" s="89"/>
      <c r="P7" s="89"/>
      <c r="Q7" s="91" t="s">
        <v>87</v>
      </c>
      <c r="R7" s="89"/>
    </row>
    <row r="8" spans="1:18" ht="43.5" thickTop="1" thickBot="1">
      <c r="A8" s="89"/>
      <c r="B8" s="164" t="s">
        <v>88</v>
      </c>
      <c r="C8" s="165"/>
      <c r="D8" s="166"/>
      <c r="E8" s="93">
        <v>13750000</v>
      </c>
      <c r="F8" s="89" t="s">
        <v>89</v>
      </c>
      <c r="G8" s="89"/>
      <c r="H8" s="89"/>
      <c r="I8" s="175" t="s">
        <v>90</v>
      </c>
      <c r="J8" s="175"/>
      <c r="K8" s="175"/>
      <c r="L8" s="176">
        <f>ROUNDUP($Q$8/320,0)</f>
        <v>67</v>
      </c>
      <c r="M8" s="176"/>
      <c r="N8" s="176"/>
      <c r="O8" s="94" t="s">
        <v>91</v>
      </c>
      <c r="P8" s="89"/>
      <c r="Q8" s="177">
        <f>($E$8*$B$29/1000)*$E$10/70</f>
        <v>21214.285714285714</v>
      </c>
      <c r="R8" s="178"/>
    </row>
    <row r="9" spans="1:18" ht="43.5" thickTop="1" thickBot="1">
      <c r="A9" s="89"/>
      <c r="B9" s="179" t="s">
        <v>92</v>
      </c>
      <c r="C9" s="180"/>
      <c r="D9" s="181"/>
      <c r="E9" s="95">
        <v>6</v>
      </c>
      <c r="F9" s="89"/>
      <c r="G9" s="89"/>
      <c r="H9" s="96"/>
      <c r="I9" s="175" t="s">
        <v>93</v>
      </c>
      <c r="J9" s="175"/>
      <c r="K9" s="175"/>
      <c r="L9" s="176">
        <f>L8*320</f>
        <v>21440</v>
      </c>
      <c r="M9" s="176"/>
      <c r="N9" s="176"/>
      <c r="O9" s="97" t="s">
        <v>89</v>
      </c>
      <c r="P9" s="89"/>
      <c r="Q9" s="89"/>
      <c r="R9" s="89"/>
    </row>
    <row r="10" spans="1:18" ht="43.5" thickTop="1" thickBot="1">
      <c r="A10" s="89"/>
      <c r="B10" s="164" t="s">
        <v>94</v>
      </c>
      <c r="C10" s="165"/>
      <c r="D10" s="166"/>
      <c r="E10" s="93">
        <v>30</v>
      </c>
      <c r="F10" s="89" t="s">
        <v>118</v>
      </c>
      <c r="G10" s="89"/>
      <c r="H10" s="96"/>
      <c r="I10" s="98"/>
      <c r="J10" s="99"/>
      <c r="K10" s="100"/>
      <c r="L10" s="100"/>
      <c r="M10" s="101"/>
      <c r="N10" s="89"/>
      <c r="O10" s="89"/>
      <c r="P10" s="89"/>
      <c r="Q10" s="89"/>
      <c r="R10" s="89"/>
    </row>
    <row r="11" spans="1:18" ht="32.25" hidden="1" thickTop="1" thickBot="1">
      <c r="A11" s="167" t="s">
        <v>95</v>
      </c>
      <c r="B11" s="168"/>
      <c r="C11" s="168"/>
      <c r="D11" s="169"/>
      <c r="E11" s="102">
        <f>MAX(E30:I30)</f>
        <v>2</v>
      </c>
      <c r="F11" s="89"/>
      <c r="G11" s="89"/>
      <c r="H11" s="89"/>
      <c r="I11" s="89"/>
      <c r="J11" s="89"/>
      <c r="K11" s="89"/>
      <c r="L11" s="89"/>
      <c r="M11" s="89"/>
      <c r="N11" s="89"/>
      <c r="O11" s="89"/>
      <c r="P11" s="89"/>
      <c r="Q11" s="89"/>
      <c r="R11" s="89"/>
    </row>
    <row r="12" spans="1:18" ht="30.75">
      <c r="A12" s="103"/>
      <c r="B12" s="103"/>
      <c r="C12" s="103"/>
      <c r="D12" s="103"/>
      <c r="E12" s="104"/>
      <c r="F12" s="89"/>
      <c r="G12" s="89"/>
      <c r="H12" s="89"/>
      <c r="I12" s="89"/>
      <c r="J12" s="89"/>
      <c r="K12" s="89"/>
      <c r="L12" s="89"/>
      <c r="M12" s="89"/>
      <c r="N12" s="89"/>
      <c r="O12" s="89"/>
      <c r="P12" s="89"/>
      <c r="Q12" s="89"/>
      <c r="R12" s="89"/>
    </row>
    <row r="13" spans="1:18" ht="30.75">
      <c r="A13" s="170" t="s">
        <v>95</v>
      </c>
      <c r="B13" s="171"/>
      <c r="C13" s="171"/>
      <c r="D13" s="105" t="s">
        <v>96</v>
      </c>
      <c r="E13" s="106">
        <v>1</v>
      </c>
      <c r="F13" s="106">
        <v>2</v>
      </c>
      <c r="G13" s="106">
        <v>3</v>
      </c>
      <c r="H13" s="106">
        <v>4</v>
      </c>
      <c r="I13" s="106">
        <v>5</v>
      </c>
      <c r="J13" s="106">
        <v>6</v>
      </c>
      <c r="K13" s="106">
        <v>7</v>
      </c>
      <c r="L13" s="106">
        <v>8</v>
      </c>
      <c r="M13" s="106">
        <v>9</v>
      </c>
      <c r="N13" s="106">
        <v>10</v>
      </c>
      <c r="O13" s="107"/>
      <c r="P13" s="89"/>
      <c r="Q13" s="89"/>
      <c r="R13" s="89"/>
    </row>
    <row r="14" spans="1:18">
      <c r="A14" s="170"/>
      <c r="B14" s="108"/>
      <c r="C14" s="109"/>
      <c r="D14" s="110" t="s">
        <v>96</v>
      </c>
      <c r="E14" s="172" t="s">
        <v>97</v>
      </c>
      <c r="F14" s="173"/>
      <c r="G14" s="173"/>
      <c r="H14" s="173"/>
      <c r="I14" s="173"/>
      <c r="J14" s="174"/>
      <c r="K14" s="161" t="s">
        <v>98</v>
      </c>
      <c r="L14" s="162"/>
      <c r="M14" s="153" t="s">
        <v>99</v>
      </c>
      <c r="N14" s="154"/>
      <c r="O14" s="111"/>
      <c r="P14" s="89"/>
      <c r="Q14" s="89"/>
      <c r="R14" s="89"/>
    </row>
    <row r="15" spans="1:18" ht="21">
      <c r="A15" s="170"/>
      <c r="B15" s="112" t="s">
        <v>100</v>
      </c>
      <c r="C15" s="113"/>
      <c r="D15" s="114"/>
      <c r="E15" s="115" t="s">
        <v>101</v>
      </c>
      <c r="F15" s="115" t="s" ph="1">
        <v>102</v>
      </c>
      <c r="G15" s="115" t="s" ph="1">
        <v>103</v>
      </c>
      <c r="H15" s="115" t="s" ph="1">
        <v>104</v>
      </c>
      <c r="I15" s="115" t="s" ph="1">
        <v>105</v>
      </c>
      <c r="J15" s="116" t="s">
        <v>106</v>
      </c>
      <c r="K15" s="117" t="s">
        <v>107</v>
      </c>
      <c r="L15" s="118" t="s">
        <v>108</v>
      </c>
      <c r="M15" s="119" t="s">
        <v>109</v>
      </c>
      <c r="N15" s="120" t="s">
        <v>110</v>
      </c>
      <c r="O15" s="121"/>
      <c r="P15" s="89"/>
      <c r="Q15" s="89"/>
      <c r="R15" s="89"/>
    </row>
    <row r="16" spans="1:18" ht="30.75">
      <c r="A16" s="122">
        <v>1</v>
      </c>
      <c r="B16" s="155" t="s">
        <v>111</v>
      </c>
      <c r="C16" s="156"/>
      <c r="D16" s="157"/>
      <c r="E16" s="123">
        <v>3.5</v>
      </c>
      <c r="F16" s="123">
        <v>3.5</v>
      </c>
      <c r="G16" s="123">
        <v>4.5</v>
      </c>
      <c r="H16" s="123">
        <v>4.0999999999999996</v>
      </c>
      <c r="I16" s="123">
        <v>3.7</v>
      </c>
      <c r="J16" s="124">
        <v>4.0999999999999996</v>
      </c>
      <c r="K16" s="125">
        <v>4.8</v>
      </c>
      <c r="L16" s="126">
        <v>3.2</v>
      </c>
      <c r="M16" s="127">
        <v>2.9</v>
      </c>
      <c r="N16" s="123">
        <v>2.2000000000000002</v>
      </c>
      <c r="O16" s="128"/>
      <c r="P16" s="89"/>
      <c r="Q16" s="89"/>
      <c r="R16" s="89"/>
    </row>
    <row r="17" spans="1:15" ht="30.75">
      <c r="A17" s="122">
        <v>2</v>
      </c>
      <c r="B17" s="155" t="s">
        <v>112</v>
      </c>
      <c r="C17" s="156"/>
      <c r="D17" s="157"/>
      <c r="E17" s="123">
        <v>3.3</v>
      </c>
      <c r="F17" s="123">
        <v>3.2</v>
      </c>
      <c r="G17" s="123">
        <v>3.6</v>
      </c>
      <c r="H17" s="123">
        <v>3.8</v>
      </c>
      <c r="I17" s="123">
        <v>2.8</v>
      </c>
      <c r="J17" s="124">
        <v>3.6</v>
      </c>
      <c r="K17" s="125">
        <v>2.9</v>
      </c>
      <c r="L17" s="126">
        <v>3</v>
      </c>
      <c r="M17" s="127">
        <v>2.1</v>
      </c>
      <c r="N17" s="123">
        <v>1.7</v>
      </c>
      <c r="O17" s="128"/>
    </row>
    <row r="18" spans="1:15" ht="30.75">
      <c r="A18" s="122">
        <v>3</v>
      </c>
      <c r="B18" s="155" t="s">
        <v>113</v>
      </c>
      <c r="C18" s="156"/>
      <c r="D18" s="157"/>
      <c r="E18" s="123">
        <v>2.9</v>
      </c>
      <c r="F18" s="123">
        <v>2.8</v>
      </c>
      <c r="G18" s="123">
        <v>2.8</v>
      </c>
      <c r="H18" s="123">
        <v>3.1</v>
      </c>
      <c r="I18" s="123">
        <v>2.7</v>
      </c>
      <c r="J18" s="124">
        <v>3.1</v>
      </c>
      <c r="K18" s="125">
        <v>2.7</v>
      </c>
      <c r="L18" s="126">
        <v>2.5</v>
      </c>
      <c r="M18" s="127">
        <v>1.8</v>
      </c>
      <c r="N18" s="123">
        <v>1.4</v>
      </c>
      <c r="O18" s="128"/>
    </row>
    <row r="19" spans="1:15" ht="30.75">
      <c r="A19" s="122">
        <v>4</v>
      </c>
      <c r="B19" s="155" t="s">
        <v>114</v>
      </c>
      <c r="C19" s="156"/>
      <c r="D19" s="157"/>
      <c r="E19" s="123">
        <v>2.2999999999999998</v>
      </c>
      <c r="F19" s="123">
        <v>2.1</v>
      </c>
      <c r="G19" s="123">
        <v>2.1</v>
      </c>
      <c r="H19" s="123">
        <v>2.5</v>
      </c>
      <c r="I19" s="123">
        <v>1.9</v>
      </c>
      <c r="J19" s="124">
        <v>2.2999999999999998</v>
      </c>
      <c r="K19" s="125">
        <v>2.2000000000000002</v>
      </c>
      <c r="L19" s="126">
        <v>2.1</v>
      </c>
      <c r="M19" s="127">
        <v>1.4</v>
      </c>
      <c r="N19" s="123">
        <v>1.1000000000000001</v>
      </c>
      <c r="O19" s="128"/>
    </row>
    <row r="20" spans="1:15" ht="30.75">
      <c r="A20" s="122">
        <v>5</v>
      </c>
      <c r="B20" s="158" t="s">
        <v>115</v>
      </c>
      <c r="C20" s="159"/>
      <c r="D20" s="160"/>
      <c r="E20" s="123">
        <v>1.7</v>
      </c>
      <c r="F20" s="123">
        <v>1.6</v>
      </c>
      <c r="G20" s="123">
        <v>1.9</v>
      </c>
      <c r="H20" s="123">
        <v>1.8</v>
      </c>
      <c r="I20" s="123">
        <v>1.7</v>
      </c>
      <c r="J20" s="124">
        <v>1.8</v>
      </c>
      <c r="K20" s="125">
        <v>2</v>
      </c>
      <c r="L20" s="126">
        <v>1.8</v>
      </c>
      <c r="M20" s="127">
        <v>1.1000000000000001</v>
      </c>
      <c r="N20" s="123">
        <v>1.1000000000000001</v>
      </c>
      <c r="O20" s="128"/>
    </row>
    <row r="21" spans="1:15">
      <c r="A21" s="89"/>
      <c r="B21" s="89"/>
      <c r="C21" s="89"/>
      <c r="D21" s="89"/>
      <c r="E21" s="89"/>
      <c r="F21" s="89"/>
      <c r="G21" s="89"/>
      <c r="H21" s="89"/>
      <c r="I21" s="89"/>
      <c r="J21" s="89"/>
      <c r="K21" s="89"/>
      <c r="L21" s="89"/>
      <c r="M21" s="89"/>
      <c r="N21" s="89"/>
      <c r="O21" s="89"/>
    </row>
    <row r="22" spans="1:15" s="129" customFormat="1" ht="14.25">
      <c r="B22" s="163" t="s">
        <v>119</v>
      </c>
      <c r="C22" s="163"/>
      <c r="D22" s="163"/>
      <c r="E22" s="163"/>
      <c r="F22" s="163"/>
      <c r="G22" s="163"/>
      <c r="H22" s="163"/>
      <c r="I22" s="163"/>
      <c r="J22" s="163"/>
      <c r="K22" s="163"/>
      <c r="L22" s="163"/>
      <c r="M22" s="163"/>
      <c r="N22" s="163"/>
      <c r="O22" s="130"/>
    </row>
    <row r="23" spans="1:15" s="131" customFormat="1" ht="14.25">
      <c r="B23" s="163" t="s">
        <v>116</v>
      </c>
      <c r="C23" s="163"/>
      <c r="D23" s="163"/>
      <c r="E23" s="163"/>
      <c r="F23" s="163"/>
      <c r="G23" s="163"/>
      <c r="H23" s="163"/>
      <c r="I23" s="163"/>
      <c r="J23" s="163"/>
      <c r="K23" s="163"/>
      <c r="L23" s="163"/>
      <c r="M23" s="163"/>
      <c r="N23" s="163"/>
      <c r="O23" s="130"/>
    </row>
    <row r="24" spans="1:15" s="129" customFormat="1" ht="14.25">
      <c r="B24" s="163" t="s">
        <v>117</v>
      </c>
      <c r="C24" s="163"/>
      <c r="D24" s="163"/>
      <c r="E24" s="163"/>
      <c r="F24" s="163"/>
      <c r="G24" s="163"/>
      <c r="H24" s="163"/>
      <c r="I24" s="163"/>
      <c r="J24" s="163"/>
      <c r="K24" s="163"/>
      <c r="L24" s="163"/>
      <c r="M24" s="163"/>
      <c r="N24" s="163"/>
      <c r="O24" s="130"/>
    </row>
    <row r="25" spans="1:15" s="129" customFormat="1" ht="14.25">
      <c r="B25" s="163" t="s">
        <v>120</v>
      </c>
      <c r="C25" s="163"/>
      <c r="D25" s="163"/>
      <c r="E25" s="163"/>
      <c r="F25" s="163"/>
      <c r="G25" s="163"/>
      <c r="H25" s="163"/>
      <c r="I25" s="163"/>
      <c r="J25" s="163"/>
      <c r="K25" s="163"/>
      <c r="L25" s="163"/>
      <c r="M25" s="163"/>
      <c r="N25" s="163"/>
      <c r="O25" s="130"/>
    </row>
    <row r="26" spans="1:15" s="129" customFormat="1" ht="14.25">
      <c r="B26" s="163" t="s">
        <v>121</v>
      </c>
      <c r="C26" s="163"/>
      <c r="D26" s="163"/>
      <c r="E26" s="163"/>
      <c r="F26" s="163"/>
      <c r="G26" s="163"/>
      <c r="H26" s="163"/>
      <c r="I26" s="163"/>
      <c r="J26" s="163"/>
      <c r="K26" s="163"/>
      <c r="L26" s="163"/>
      <c r="M26" s="163"/>
      <c r="N26" s="163"/>
      <c r="O26" s="130"/>
    </row>
    <row r="27" spans="1:15">
      <c r="A27" s="89"/>
      <c r="B27" s="152"/>
      <c r="C27" s="152"/>
      <c r="D27" s="152"/>
      <c r="E27" s="152"/>
      <c r="F27" s="152"/>
      <c r="G27" s="152"/>
      <c r="H27" s="152"/>
      <c r="I27" s="152"/>
      <c r="J27" s="152"/>
      <c r="K27" s="152"/>
      <c r="L27" s="152"/>
      <c r="M27" s="152"/>
      <c r="N27" s="152"/>
      <c r="O27" s="132"/>
    </row>
    <row r="28" spans="1:15">
      <c r="A28" s="89"/>
      <c r="B28" s="132"/>
      <c r="C28" s="132"/>
      <c r="D28" s="132"/>
      <c r="E28" s="132"/>
      <c r="F28" s="132"/>
      <c r="G28" s="132"/>
      <c r="H28" s="132"/>
      <c r="I28" s="132"/>
      <c r="J28" s="132"/>
      <c r="K28" s="132"/>
      <c r="L28" s="132"/>
      <c r="M28" s="132"/>
      <c r="N28" s="132"/>
      <c r="O28" s="132"/>
    </row>
    <row r="29" spans="1:15" s="96" customFormat="1" hidden="1">
      <c r="B29" s="133">
        <f>MAX(E29:N29)</f>
        <v>3.6</v>
      </c>
      <c r="E29" s="133" t="str">
        <f>IF($E9=1,VLOOKUP($E$11,金額区分別購入率,5),"×")</f>
        <v>×</v>
      </c>
      <c r="F29" s="133" t="str">
        <f>IF($E9=2,VLOOKUP($E$11,金額区分別購入率,6),"×")</f>
        <v>×</v>
      </c>
      <c r="G29" s="133" t="str">
        <f>IF($E9=3,VLOOKUP($E$11,金額区分別購入率,7),"×")</f>
        <v>×</v>
      </c>
      <c r="H29" s="133" t="str">
        <f>IF($E9=4,VLOOKUP($E$11,金額区分別購入率,8),"×")</f>
        <v>×</v>
      </c>
      <c r="I29" s="133" t="str">
        <f>IF($E9=5,VLOOKUP($E$11,金額区分別購入率,9),"×")</f>
        <v>×</v>
      </c>
      <c r="J29" s="133">
        <f>IF($E9=6,VLOOKUP($E$11,金額区分別購入率,10),"×")</f>
        <v>3.6</v>
      </c>
      <c r="K29" s="133" t="str">
        <f>IF($E9=7,VLOOKUP($E$11,金額区分別購入率,11),"×")</f>
        <v>×</v>
      </c>
      <c r="L29" s="133" t="str">
        <f>IF($E9=8,VLOOKUP($E$11,金額区分別購入率,12),"×")</f>
        <v>×</v>
      </c>
      <c r="M29" s="133" t="str">
        <f>IF($E9=9,VLOOKUP($E$11,金額区分別購入率,13),"×")</f>
        <v>×</v>
      </c>
      <c r="N29" s="133" t="str">
        <f>IF($E9=10,VLOOKUP($E$11,金額区分別購入率,14),"×")</f>
        <v>×</v>
      </c>
      <c r="O29" s="134"/>
    </row>
    <row r="30" spans="1:15" hidden="1">
      <c r="A30" s="89"/>
      <c r="B30" s="135">
        <f>MAX(E30:I30)</f>
        <v>2</v>
      </c>
      <c r="C30" s="89"/>
      <c r="D30" s="89"/>
      <c r="E30" s="135" t="str">
        <f>IF(E8&lt;10000000,1,"×")</f>
        <v>×</v>
      </c>
      <c r="F30" s="135">
        <f>IF(AND(E8&gt;=10000000,E8&lt;50000000),2,"×")</f>
        <v>2</v>
      </c>
      <c r="G30" s="135" t="str">
        <f>IF(AND(E8&gt;=50000000,E8&lt;100000000),3,"×")</f>
        <v>×</v>
      </c>
      <c r="H30" s="135" t="str">
        <f>IF(AND(E8&gt;=100000000,E8&lt;500000000),4,"×")</f>
        <v>×</v>
      </c>
      <c r="I30" s="135" t="str">
        <f>IF(E8&gt;=500000000,5,"×")</f>
        <v>×</v>
      </c>
      <c r="J30" s="89"/>
      <c r="K30" s="89"/>
      <c r="L30" s="89"/>
      <c r="M30" s="89"/>
      <c r="N30" s="89"/>
      <c r="O30" s="89"/>
    </row>
    <row r="31" spans="1:15">
      <c r="A31" s="89"/>
      <c r="B31" s="89"/>
      <c r="C31" s="89"/>
      <c r="D31" s="89"/>
      <c r="E31" s="89"/>
      <c r="F31" s="89"/>
      <c r="G31" s="89"/>
      <c r="H31" s="89"/>
      <c r="I31" s="89"/>
      <c r="J31" s="89"/>
      <c r="K31" s="89"/>
      <c r="L31" s="89"/>
      <c r="M31" s="89"/>
      <c r="N31" s="89"/>
      <c r="O31" s="89"/>
    </row>
  </sheetData>
  <mergeCells count="25">
    <mergeCell ref="B8:D8"/>
    <mergeCell ref="I8:K8"/>
    <mergeCell ref="L8:N8"/>
    <mergeCell ref="Q8:R8"/>
    <mergeCell ref="B9:D9"/>
    <mergeCell ref="I9:K9"/>
    <mergeCell ref="L9:N9"/>
    <mergeCell ref="B10:D10"/>
    <mergeCell ref="A11:D11"/>
    <mergeCell ref="A13:A15"/>
    <mergeCell ref="B13:C13"/>
    <mergeCell ref="E14:J14"/>
    <mergeCell ref="B27:N27"/>
    <mergeCell ref="M14:N14"/>
    <mergeCell ref="B16:D16"/>
    <mergeCell ref="B17:D17"/>
    <mergeCell ref="B18:D18"/>
    <mergeCell ref="B19:D19"/>
    <mergeCell ref="B20:D20"/>
    <mergeCell ref="K14:L14"/>
    <mergeCell ref="B22:N22"/>
    <mergeCell ref="B23:N23"/>
    <mergeCell ref="B24:N24"/>
    <mergeCell ref="B25:N25"/>
    <mergeCell ref="B26:N26"/>
  </mergeCells>
  <phoneticPr fontId="3"/>
  <conditionalFormatting sqref="E16:E20">
    <cfRule type="cellIs" dxfId="9" priority="38" operator="equal">
      <formula>$E$29</formula>
    </cfRule>
  </conditionalFormatting>
  <conditionalFormatting sqref="F16:F20">
    <cfRule type="cellIs" dxfId="8" priority="33" operator="equal">
      <formula>$F$29</formula>
    </cfRule>
  </conditionalFormatting>
  <conditionalFormatting sqref="G16:G20">
    <cfRule type="cellIs" dxfId="7" priority="28" operator="equal">
      <formula>$G$29</formula>
    </cfRule>
  </conditionalFormatting>
  <conditionalFormatting sqref="H16:H20">
    <cfRule type="cellIs" dxfId="6" priority="23" operator="equal">
      <formula>$H$29</formula>
    </cfRule>
  </conditionalFormatting>
  <conditionalFormatting sqref="I16:I20">
    <cfRule type="cellIs" dxfId="5" priority="18" operator="equal">
      <formula>$I$29</formula>
    </cfRule>
  </conditionalFormatting>
  <conditionalFormatting sqref="J16:J20">
    <cfRule type="cellIs" dxfId="4" priority="13" operator="equal">
      <formula>$J$29</formula>
    </cfRule>
  </conditionalFormatting>
  <conditionalFormatting sqref="K16:K20">
    <cfRule type="cellIs" dxfId="3" priority="8" operator="equal">
      <formula>$K$29</formula>
    </cfRule>
  </conditionalFormatting>
  <conditionalFormatting sqref="L16:L20">
    <cfRule type="cellIs" dxfId="2" priority="3" operator="equal">
      <formula>$L$29</formula>
    </cfRule>
  </conditionalFormatting>
  <conditionalFormatting sqref="M16:M20">
    <cfRule type="cellIs" dxfId="1" priority="2" operator="equal">
      <formula>$M$29</formula>
    </cfRule>
  </conditionalFormatting>
  <conditionalFormatting sqref="N16:O20">
    <cfRule type="cellIs" dxfId="0" priority="1" operator="equal">
      <formula>$N$29</formula>
    </cfRule>
  </conditionalFormatting>
  <dataValidations count="1">
    <dataValidation type="list" allowBlank="1" showInputMessage="1" showErrorMessage="1" sqref="E9">
      <formula1>$E$13:$N$13</formula1>
    </dataValidation>
  </dataValidations>
  <pageMargins left="0.39370078740157483" right="0.39370078740157483" top="0.59055118110236227" bottom="0.39370078740157483" header="0.31496062992125984" footer="0.31496062992125984"/>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N34"/>
  <sheetViews>
    <sheetView tabSelected="1" view="pageBreakPreview" zoomScaleNormal="100" zoomScaleSheetLayoutView="100" workbookViewId="0">
      <selection activeCell="S9" sqref="S9"/>
    </sheetView>
  </sheetViews>
  <sheetFormatPr defaultColWidth="9" defaultRowHeight="27.6" customHeight="1"/>
  <cols>
    <col min="1" max="1" width="23.25" style="1" customWidth="1"/>
    <col min="2" max="2" width="2.625" style="1" customWidth="1"/>
    <col min="3" max="3" width="15.125" style="1" customWidth="1"/>
    <col min="4" max="4" width="3.625" style="1" customWidth="1"/>
    <col min="5" max="5" width="5.625" style="1" customWidth="1"/>
    <col min="6" max="6" width="2.125" style="1" customWidth="1"/>
    <col min="7" max="7" width="2.375" style="1" customWidth="1"/>
    <col min="8" max="8" width="9.75" style="1" customWidth="1"/>
    <col min="9" max="14" width="3.625" style="1" customWidth="1"/>
    <col min="15" max="15" width="5.875" style="1" customWidth="1"/>
    <col min="16" max="16384" width="9" style="1"/>
  </cols>
  <sheetData>
    <row r="1" spans="1:14" ht="27.6" customHeight="1">
      <c r="A1" s="188" t="s">
        <v>80</v>
      </c>
      <c r="B1" s="189"/>
      <c r="C1" s="189"/>
      <c r="D1" s="189"/>
      <c r="E1" s="189"/>
      <c r="F1" s="189"/>
      <c r="G1" s="189"/>
      <c r="H1" s="189"/>
      <c r="I1" s="189"/>
      <c r="J1" s="189"/>
      <c r="K1" s="189"/>
      <c r="L1" s="189"/>
      <c r="M1" s="189"/>
      <c r="N1" s="189"/>
    </row>
    <row r="2" spans="1:14" ht="27.6" customHeight="1">
      <c r="A2" s="190" t="s">
        <v>0</v>
      </c>
      <c r="B2" s="190"/>
      <c r="C2" s="190"/>
      <c r="D2" s="190"/>
      <c r="E2" s="190"/>
      <c r="F2" s="190"/>
      <c r="G2" s="190"/>
      <c r="H2" s="190"/>
      <c r="I2" s="190"/>
      <c r="J2" s="190"/>
      <c r="K2" s="190"/>
      <c r="L2" s="190"/>
      <c r="M2" s="190"/>
      <c r="N2" s="190"/>
    </row>
    <row r="3" spans="1:14" ht="27.6" customHeight="1">
      <c r="A3" s="2"/>
      <c r="B3" s="2"/>
      <c r="C3" s="2"/>
      <c r="D3" s="2"/>
      <c r="E3" s="2"/>
      <c r="F3" s="2"/>
      <c r="G3" s="2"/>
      <c r="H3" s="2"/>
      <c r="I3" s="2"/>
      <c r="J3" s="2"/>
      <c r="K3" s="2"/>
      <c r="L3" s="2"/>
      <c r="M3" s="2"/>
      <c r="N3" s="2"/>
    </row>
    <row r="4" spans="1:14" ht="27.6" customHeight="1">
      <c r="H4" s="191"/>
      <c r="I4" s="191"/>
      <c r="J4" s="2" t="s">
        <v>1</v>
      </c>
      <c r="K4" s="31"/>
      <c r="L4" s="2" t="s">
        <v>2</v>
      </c>
      <c r="M4" s="31"/>
      <c r="N4" s="2" t="s">
        <v>3</v>
      </c>
    </row>
    <row r="5" spans="1:14" ht="27.6" customHeight="1">
      <c r="A5" s="6" t="s">
        <v>4</v>
      </c>
    </row>
    <row r="6" spans="1:14" ht="27.6" customHeight="1">
      <c r="A6" s="2" t="s">
        <v>76</v>
      </c>
      <c r="B6" s="2"/>
      <c r="C6" s="1" t="s">
        <v>5</v>
      </c>
    </row>
    <row r="8" spans="1:14" ht="27.6" customHeight="1">
      <c r="D8" s="183" t="s">
        <v>6</v>
      </c>
      <c r="E8" s="183"/>
      <c r="F8" s="184"/>
      <c r="G8" s="4"/>
      <c r="H8" s="192"/>
      <c r="I8" s="192"/>
      <c r="J8" s="192"/>
      <c r="K8" s="192"/>
      <c r="L8" s="192"/>
      <c r="M8" s="192"/>
      <c r="N8" s="192"/>
    </row>
    <row r="9" spans="1:14" ht="27.6" customHeight="1">
      <c r="D9" s="193" t="s">
        <v>72</v>
      </c>
      <c r="E9" s="193"/>
      <c r="F9" s="194"/>
      <c r="G9" s="195"/>
      <c r="H9" s="195"/>
      <c r="I9" s="195"/>
      <c r="J9" s="195"/>
      <c r="K9" s="195"/>
      <c r="L9" s="195"/>
      <c r="M9" s="195"/>
      <c r="N9" s="195"/>
    </row>
    <row r="10" spans="1:14" ht="27.6" customHeight="1">
      <c r="D10" s="186"/>
      <c r="E10" s="186"/>
      <c r="F10" s="186"/>
      <c r="G10" s="186"/>
      <c r="H10" s="186"/>
      <c r="I10" s="186"/>
      <c r="J10" s="186"/>
      <c r="K10" s="186"/>
      <c r="L10" s="186"/>
      <c r="M10" s="186"/>
      <c r="N10" s="186"/>
    </row>
    <row r="11" spans="1:14" ht="27.6" customHeight="1">
      <c r="D11" s="183" t="s">
        <v>68</v>
      </c>
      <c r="E11" s="183"/>
      <c r="F11" s="184"/>
      <c r="G11" s="186"/>
      <c r="H11" s="186"/>
      <c r="I11" s="186"/>
      <c r="J11" s="186"/>
      <c r="K11" s="186"/>
      <c r="L11" s="186"/>
      <c r="M11" s="186"/>
      <c r="N11" s="186"/>
    </row>
    <row r="12" spans="1:14" ht="27.6" customHeight="1">
      <c r="D12" s="81"/>
      <c r="E12" s="81"/>
      <c r="F12" s="81"/>
      <c r="G12" s="81"/>
      <c r="H12" s="81"/>
      <c r="I12" s="81"/>
      <c r="J12" s="81"/>
      <c r="K12" s="81"/>
      <c r="L12" s="81"/>
      <c r="M12" s="81"/>
      <c r="N12" s="81"/>
    </row>
    <row r="13" spans="1:14" ht="27.6" customHeight="1">
      <c r="D13" s="183" t="s">
        <v>8</v>
      </c>
      <c r="E13" s="183"/>
      <c r="F13" s="184"/>
      <c r="G13" s="4"/>
      <c r="H13" s="192"/>
      <c r="I13" s="192"/>
      <c r="J13" s="192"/>
      <c r="K13" s="192"/>
      <c r="L13" s="192"/>
      <c r="M13" s="192"/>
      <c r="N13" s="82" t="s">
        <v>9</v>
      </c>
    </row>
    <row r="15" spans="1:14" ht="27.6" customHeight="1">
      <c r="D15" s="183" t="s">
        <v>128</v>
      </c>
      <c r="E15" s="183"/>
      <c r="F15" s="184"/>
      <c r="G15" s="185"/>
      <c r="H15" s="185"/>
      <c r="I15" s="185"/>
      <c r="J15" s="185"/>
      <c r="K15" s="185"/>
      <c r="L15" s="185"/>
      <c r="M15" s="185"/>
      <c r="N15" s="185"/>
    </row>
    <row r="17" spans="1:14" ht="27.6" customHeight="1">
      <c r="D17" s="186" t="s">
        <v>73</v>
      </c>
      <c r="E17" s="186"/>
      <c r="F17" s="186"/>
      <c r="G17" s="4"/>
      <c r="H17" s="187"/>
      <c r="I17" s="187"/>
      <c r="J17" s="187"/>
      <c r="K17" s="187"/>
      <c r="L17" s="187"/>
      <c r="M17" s="187"/>
      <c r="N17" s="4"/>
    </row>
    <row r="20" spans="1:14" ht="27.6" customHeight="1">
      <c r="C20" s="3" t="s">
        <v>83</v>
      </c>
      <c r="D20" s="196">
        <v>0</v>
      </c>
      <c r="E20" s="196"/>
      <c r="F20" s="196"/>
      <c r="G20" s="196"/>
      <c r="H20" s="1" t="s">
        <v>84</v>
      </c>
    </row>
    <row r="22" spans="1:14" ht="27.6" customHeight="1">
      <c r="B22" s="1" t="s">
        <v>85</v>
      </c>
    </row>
    <row r="23" spans="1:14" ht="27.6" customHeight="1">
      <c r="A23" s="3"/>
      <c r="C23" s="144">
        <f>D20</f>
        <v>0</v>
      </c>
      <c r="D23" s="31" t="s">
        <v>33</v>
      </c>
      <c r="E23" s="31">
        <v>320</v>
      </c>
      <c r="F23" s="197" t="s">
        <v>34</v>
      </c>
      <c r="G23" s="197"/>
      <c r="H23" s="198">
        <f>C23*E23</f>
        <v>0</v>
      </c>
      <c r="I23" s="198"/>
      <c r="J23" s="198"/>
    </row>
    <row r="26" spans="1:14" ht="27.6" customHeight="1">
      <c r="A26" s="138" t="s">
        <v>124</v>
      </c>
      <c r="B26" s="137"/>
      <c r="C26" s="139"/>
      <c r="D26" s="137"/>
      <c r="E26" s="137"/>
      <c r="F26" s="137"/>
      <c r="G26" s="137"/>
      <c r="H26" s="137"/>
      <c r="I26" s="137"/>
      <c r="J26" s="137"/>
      <c r="K26" s="137"/>
      <c r="L26" s="137"/>
      <c r="M26" s="137"/>
      <c r="N26" s="137"/>
    </row>
    <row r="27" spans="1:14" ht="27.6" customHeight="1">
      <c r="A27" s="136" t="s">
        <v>122</v>
      </c>
      <c r="B27" s="137"/>
      <c r="C27" s="137"/>
      <c r="D27" s="137"/>
      <c r="E27" s="137"/>
      <c r="F27" s="137"/>
      <c r="G27" s="137"/>
      <c r="H27" s="137"/>
      <c r="I27" s="137"/>
      <c r="J27" s="137"/>
      <c r="K27" s="137"/>
      <c r="L27" s="137"/>
      <c r="M27" s="137"/>
      <c r="N27" s="137"/>
    </row>
    <row r="28" spans="1:14" ht="27.6" customHeight="1">
      <c r="A28" s="136" t="s">
        <v>123</v>
      </c>
      <c r="B28" s="137"/>
      <c r="C28" s="137"/>
      <c r="D28" s="137"/>
      <c r="E28" s="137"/>
      <c r="F28" s="137"/>
      <c r="G28" s="137"/>
      <c r="H28" s="137"/>
      <c r="I28" s="137"/>
      <c r="J28" s="137"/>
      <c r="K28" s="137"/>
      <c r="L28" s="137"/>
      <c r="M28" s="137"/>
      <c r="N28" s="137"/>
    </row>
    <row r="29" spans="1:14" ht="27.6" customHeight="1">
      <c r="A29" s="142" t="s">
        <v>125</v>
      </c>
      <c r="B29" s="137"/>
      <c r="C29" s="137"/>
      <c r="D29" s="137"/>
      <c r="E29" s="137"/>
      <c r="F29" s="137"/>
      <c r="G29" s="137"/>
      <c r="H29" s="137"/>
      <c r="I29" s="137"/>
      <c r="J29" s="137"/>
      <c r="K29" s="137"/>
      <c r="L29" s="137"/>
      <c r="M29" s="137"/>
      <c r="N29" s="137"/>
    </row>
    <row r="30" spans="1:14" ht="27.6" customHeight="1">
      <c r="A30" s="142" t="s">
        <v>129</v>
      </c>
      <c r="B30" s="137"/>
      <c r="C30" s="137"/>
      <c r="D30" s="137"/>
      <c r="E30" s="137"/>
      <c r="F30" s="137"/>
      <c r="G30" s="137"/>
      <c r="H30" s="137"/>
      <c r="I30" s="137"/>
      <c r="J30" s="137"/>
      <c r="K30" s="137"/>
      <c r="L30" s="137"/>
      <c r="M30" s="137"/>
      <c r="N30" s="137"/>
    </row>
    <row r="32" spans="1:14" ht="27.6" customHeight="1">
      <c r="A32" s="182" t="s">
        <v>126</v>
      </c>
      <c r="B32" s="182"/>
      <c r="C32" s="182"/>
      <c r="D32" s="182"/>
      <c r="E32" s="182"/>
      <c r="F32" s="182"/>
      <c r="G32" s="182"/>
      <c r="H32" s="182"/>
      <c r="I32" s="182"/>
      <c r="J32" s="182"/>
      <c r="K32" s="182"/>
      <c r="L32" s="182"/>
      <c r="M32" s="182"/>
      <c r="N32" s="182"/>
    </row>
    <row r="33" spans="1:14" ht="27.6" customHeight="1">
      <c r="A33" s="140"/>
      <c r="B33" s="140"/>
      <c r="C33" s="141"/>
      <c r="D33" s="140"/>
      <c r="E33" s="140"/>
      <c r="F33" s="140"/>
      <c r="G33" s="140"/>
      <c r="H33" s="140"/>
      <c r="I33" s="140"/>
      <c r="J33" s="140"/>
      <c r="K33" s="140"/>
      <c r="L33" s="140"/>
      <c r="M33" s="140"/>
      <c r="N33" s="140"/>
    </row>
    <row r="34" spans="1:14" ht="27.6" customHeight="1">
      <c r="A34" s="182" t="s">
        <v>127</v>
      </c>
      <c r="B34" s="182"/>
      <c r="C34" s="182"/>
      <c r="D34" s="182"/>
      <c r="E34" s="182"/>
      <c r="F34" s="182"/>
      <c r="G34" s="182"/>
      <c r="H34" s="182"/>
      <c r="I34" s="182"/>
      <c r="J34" s="182"/>
      <c r="K34" s="182"/>
      <c r="L34" s="182"/>
      <c r="M34" s="182"/>
      <c r="N34" s="182"/>
    </row>
  </sheetData>
  <mergeCells count="21">
    <mergeCell ref="D13:F13"/>
    <mergeCell ref="H13:M13"/>
    <mergeCell ref="D20:G20"/>
    <mergeCell ref="F23:G23"/>
    <mergeCell ref="H23:J23"/>
    <mergeCell ref="D9:F9"/>
    <mergeCell ref="G9:N9"/>
    <mergeCell ref="D10:N10"/>
    <mergeCell ref="D11:F11"/>
    <mergeCell ref="G11:N11"/>
    <mergeCell ref="A1:N1"/>
    <mergeCell ref="A2:N2"/>
    <mergeCell ref="H4:I4"/>
    <mergeCell ref="D8:F8"/>
    <mergeCell ref="H8:N8"/>
    <mergeCell ref="A32:N32"/>
    <mergeCell ref="A34:N34"/>
    <mergeCell ref="D15:F15"/>
    <mergeCell ref="G15:N15"/>
    <mergeCell ref="D17:F17"/>
    <mergeCell ref="H17:M17"/>
  </mergeCells>
  <phoneticPr fontId="3"/>
  <hyperlinks>
    <hyperlink ref="A32" r:id="rId1" display="https://www.mlit.go.jp/tochi_fudousan_kensetsugyo/const/content/genba_flow.pdf"/>
    <hyperlink ref="A34" r:id="rId2" display="https://service.buildee.jp/blog/mag060/"/>
  </hyperlinks>
  <pageMargins left="0.78740157480314965" right="0.78740157480314965" top="0.78740157480314965" bottom="0.59055118110236227" header="0.51181102362204722" footer="0.51181102362204722"/>
  <pageSetup paperSize="9" orientation="portrait" blackAndWhite="1" r:id="rId3"/>
  <headerFooter alignWithMargins="0"/>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N26"/>
  <sheetViews>
    <sheetView view="pageBreakPreview" zoomScaleNormal="100" zoomScaleSheetLayoutView="100" workbookViewId="0">
      <selection sqref="A1:N1"/>
    </sheetView>
  </sheetViews>
  <sheetFormatPr defaultColWidth="9" defaultRowHeight="28.5" customHeight="1"/>
  <cols>
    <col min="1" max="1" width="23.25" style="1" customWidth="1"/>
    <col min="2" max="2" width="2.625" style="1" customWidth="1"/>
    <col min="3" max="3" width="15.125" style="1" customWidth="1"/>
    <col min="4" max="4" width="3.625" style="1" customWidth="1"/>
    <col min="5" max="5" width="5.625" style="1" customWidth="1"/>
    <col min="6" max="6" width="2.125" style="1" customWidth="1"/>
    <col min="7" max="7" width="2.375" style="1" customWidth="1"/>
    <col min="8" max="8" width="9.75" style="1" customWidth="1"/>
    <col min="9" max="14" width="3.625" style="1" customWidth="1"/>
    <col min="15" max="15" width="5.875" style="1" customWidth="1"/>
    <col min="16" max="16384" width="9" style="1"/>
  </cols>
  <sheetData>
    <row r="1" spans="1:14" ht="28.5" customHeight="1">
      <c r="A1" s="188" t="s">
        <v>81</v>
      </c>
      <c r="B1" s="189"/>
      <c r="C1" s="189"/>
      <c r="D1" s="189"/>
      <c r="E1" s="189"/>
      <c r="F1" s="189"/>
      <c r="G1" s="189"/>
      <c r="H1" s="189"/>
      <c r="I1" s="189"/>
      <c r="J1" s="189"/>
      <c r="K1" s="189"/>
      <c r="L1" s="189"/>
      <c r="M1" s="189"/>
      <c r="N1" s="189"/>
    </row>
    <row r="2" spans="1:14" ht="28.5" customHeight="1">
      <c r="A2" s="199" t="s">
        <v>0</v>
      </c>
      <c r="B2" s="199"/>
      <c r="C2" s="199"/>
      <c r="D2" s="199"/>
      <c r="E2" s="199"/>
      <c r="F2" s="199"/>
      <c r="G2" s="199"/>
      <c r="H2" s="199"/>
      <c r="I2" s="199"/>
      <c r="J2" s="199"/>
      <c r="K2" s="199"/>
      <c r="L2" s="199"/>
      <c r="M2" s="199"/>
      <c r="N2" s="199"/>
    </row>
    <row r="3" spans="1:14" ht="28.5" customHeight="1">
      <c r="A3" s="2"/>
      <c r="B3" s="2"/>
      <c r="C3" s="2"/>
      <c r="D3" s="2"/>
      <c r="E3" s="2"/>
      <c r="F3" s="2"/>
      <c r="G3" s="2"/>
      <c r="H3" s="2"/>
      <c r="I3" s="2"/>
      <c r="J3" s="2"/>
      <c r="K3" s="2"/>
      <c r="L3" s="2"/>
      <c r="M3" s="2"/>
      <c r="N3" s="2"/>
    </row>
    <row r="4" spans="1:14" ht="28.5" customHeight="1">
      <c r="H4" s="191"/>
      <c r="I4" s="191"/>
      <c r="J4" s="2" t="s">
        <v>1</v>
      </c>
      <c r="K4" s="31"/>
      <c r="L4" s="2" t="s">
        <v>2</v>
      </c>
      <c r="M4" s="31"/>
      <c r="N4" s="2" t="s">
        <v>3</v>
      </c>
    </row>
    <row r="6" spans="1:14" ht="28.5" customHeight="1">
      <c r="A6" s="6" t="s">
        <v>4</v>
      </c>
    </row>
    <row r="7" spans="1:14" ht="28.5" customHeight="1">
      <c r="A7" s="2" t="s">
        <v>76</v>
      </c>
      <c r="B7" s="2"/>
      <c r="C7" s="1" t="s">
        <v>5</v>
      </c>
    </row>
    <row r="9" spans="1:14" ht="28.5" customHeight="1">
      <c r="D9" s="183" t="s">
        <v>6</v>
      </c>
      <c r="E9" s="183"/>
      <c r="F9" s="184"/>
      <c r="G9" s="4"/>
      <c r="H9" s="192"/>
      <c r="I9" s="192"/>
      <c r="J9" s="192"/>
      <c r="K9" s="192"/>
      <c r="L9" s="192"/>
      <c r="M9" s="192"/>
      <c r="N9" s="192"/>
    </row>
    <row r="10" spans="1:14" ht="28.5" customHeight="1">
      <c r="D10" s="193" t="s">
        <v>72</v>
      </c>
      <c r="E10" s="193"/>
      <c r="F10" s="194"/>
      <c r="G10" s="195"/>
      <c r="H10" s="195"/>
      <c r="I10" s="195"/>
      <c r="J10" s="195"/>
      <c r="K10" s="195"/>
      <c r="L10" s="195"/>
      <c r="M10" s="195"/>
      <c r="N10" s="195"/>
    </row>
    <row r="11" spans="1:14" ht="28.5" customHeight="1">
      <c r="D11" s="186"/>
      <c r="E11" s="186"/>
      <c r="F11" s="186"/>
      <c r="G11" s="186"/>
      <c r="H11" s="186"/>
      <c r="I11" s="186"/>
      <c r="J11" s="186"/>
      <c r="K11" s="186"/>
      <c r="L11" s="186"/>
      <c r="M11" s="186"/>
      <c r="N11" s="186"/>
    </row>
    <row r="12" spans="1:14" ht="28.5" customHeight="1">
      <c r="D12" s="183" t="s">
        <v>68</v>
      </c>
      <c r="E12" s="183"/>
      <c r="F12" s="184"/>
      <c r="G12" s="186"/>
      <c r="H12" s="186"/>
      <c r="I12" s="186"/>
      <c r="J12" s="186"/>
      <c r="K12" s="186"/>
      <c r="L12" s="186"/>
      <c r="M12" s="186"/>
      <c r="N12" s="186"/>
    </row>
    <row r="13" spans="1:14" ht="28.5" customHeight="1">
      <c r="D13" s="81"/>
      <c r="E13" s="81"/>
      <c r="F13" s="81"/>
      <c r="G13" s="81"/>
      <c r="H13" s="81"/>
      <c r="I13" s="81"/>
      <c r="J13" s="81"/>
      <c r="K13" s="81"/>
      <c r="L13" s="81"/>
      <c r="M13" s="81"/>
      <c r="N13" s="81"/>
    </row>
    <row r="14" spans="1:14" ht="28.5" customHeight="1">
      <c r="D14" s="183" t="s">
        <v>8</v>
      </c>
      <c r="E14" s="183"/>
      <c r="F14" s="184"/>
      <c r="G14" s="4"/>
      <c r="H14" s="192"/>
      <c r="I14" s="192"/>
      <c r="J14" s="192"/>
      <c r="K14" s="192"/>
      <c r="L14" s="192"/>
      <c r="M14" s="192"/>
      <c r="N14" s="82" t="s">
        <v>9</v>
      </c>
    </row>
    <row r="16" spans="1:14" ht="28.5" customHeight="1">
      <c r="D16" s="186" t="s">
        <v>73</v>
      </c>
      <c r="E16" s="186"/>
      <c r="F16" s="186"/>
      <c r="G16" s="4"/>
      <c r="H16" s="187"/>
      <c r="I16" s="187"/>
      <c r="J16" s="187"/>
      <c r="K16" s="187"/>
      <c r="L16" s="187"/>
      <c r="M16" s="187"/>
      <c r="N16" s="4"/>
    </row>
    <row r="19" spans="1:10" ht="28.5" customHeight="1">
      <c r="C19" s="3" t="s">
        <v>82</v>
      </c>
      <c r="D19" s="196">
        <v>0</v>
      </c>
      <c r="E19" s="196"/>
      <c r="F19" s="196"/>
      <c r="G19" s="196"/>
      <c r="H19" s="1" t="s">
        <v>75</v>
      </c>
    </row>
    <row r="21" spans="1:10" ht="28.5" customHeight="1">
      <c r="B21" s="1" t="s">
        <v>35</v>
      </c>
    </row>
    <row r="22" spans="1:10" ht="28.5" customHeight="1">
      <c r="A22" s="3"/>
      <c r="C22" s="144">
        <f>D19</f>
        <v>0</v>
      </c>
      <c r="D22" s="31" t="s">
        <v>33</v>
      </c>
      <c r="E22" s="31">
        <v>320</v>
      </c>
      <c r="F22" s="197" t="s">
        <v>34</v>
      </c>
      <c r="G22" s="197"/>
      <c r="H22" s="198">
        <f>C22*E22</f>
        <v>0</v>
      </c>
      <c r="I22" s="198"/>
      <c r="J22" s="198"/>
    </row>
    <row r="24" spans="1:10" ht="28.5" customHeight="1">
      <c r="B24" s="87" t="s">
        <v>70</v>
      </c>
      <c r="C24" s="87"/>
      <c r="D24" s="87"/>
      <c r="E24" s="87"/>
      <c r="F24" s="87"/>
      <c r="G24" s="87"/>
      <c r="H24" s="87"/>
    </row>
    <row r="25" spans="1:10" ht="28.5" customHeight="1">
      <c r="B25" s="87"/>
      <c r="C25" s="88" t="s">
        <v>71</v>
      </c>
      <c r="D25" s="200">
        <f>D19</f>
        <v>0</v>
      </c>
      <c r="E25" s="200"/>
      <c r="F25" s="200"/>
      <c r="G25" s="200"/>
      <c r="H25" s="87" t="s">
        <v>69</v>
      </c>
    </row>
    <row r="26" spans="1:10" ht="28.5" customHeight="1">
      <c r="C26" s="3"/>
      <c r="D26" s="201"/>
      <c r="E26" s="201"/>
      <c r="F26" s="201"/>
      <c r="G26" s="201"/>
    </row>
  </sheetData>
  <mergeCells count="19">
    <mergeCell ref="D16:F16"/>
    <mergeCell ref="H16:M16"/>
    <mergeCell ref="D25:G25"/>
    <mergeCell ref="D26:G26"/>
    <mergeCell ref="F22:G22"/>
    <mergeCell ref="H22:J22"/>
    <mergeCell ref="D19:G19"/>
    <mergeCell ref="A1:N1"/>
    <mergeCell ref="D10:F10"/>
    <mergeCell ref="D14:F14"/>
    <mergeCell ref="A2:N2"/>
    <mergeCell ref="D9:F9"/>
    <mergeCell ref="G10:N10"/>
    <mergeCell ref="D11:N11"/>
    <mergeCell ref="H9:N9"/>
    <mergeCell ref="H4:I4"/>
    <mergeCell ref="H14:M14"/>
    <mergeCell ref="D12:F12"/>
    <mergeCell ref="G12:N12"/>
  </mergeCells>
  <phoneticPr fontId="3"/>
  <pageMargins left="0.78740157480314965" right="0.78740157480314965" top="1.1811023622047245" bottom="1.1811023622047245" header="0.51181102362204722" footer="0.51181102362204722"/>
  <pageSetup paperSize="9"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40"/>
  <sheetViews>
    <sheetView view="pageBreakPreview" zoomScaleNormal="100" zoomScaleSheetLayoutView="100" workbookViewId="0">
      <selection sqref="A1:M1"/>
    </sheetView>
  </sheetViews>
  <sheetFormatPr defaultColWidth="9" defaultRowHeight="14.25"/>
  <cols>
    <col min="1" max="1" width="24.625" style="1" customWidth="1"/>
    <col min="2" max="2" width="0.5" style="1" customWidth="1"/>
    <col min="3" max="3" width="17.375" style="1" customWidth="1"/>
    <col min="4" max="4" width="3.625" style="1" customWidth="1"/>
    <col min="5" max="5" width="5.625" style="1" customWidth="1"/>
    <col min="6" max="6" width="2.125" style="1" customWidth="1"/>
    <col min="7" max="7" width="2.375" style="1" customWidth="1"/>
    <col min="8" max="8" width="9.75" style="1" customWidth="1"/>
    <col min="9" max="13" width="3.625" style="1" customWidth="1"/>
    <col min="14" max="14" width="5.875" style="1" customWidth="1"/>
    <col min="15" max="16384" width="9" style="1"/>
  </cols>
  <sheetData>
    <row r="1" spans="1:15" ht="30" customHeight="1">
      <c r="A1" s="188" t="s">
        <v>29</v>
      </c>
      <c r="B1" s="189"/>
      <c r="C1" s="189"/>
      <c r="D1" s="189"/>
      <c r="E1" s="189"/>
      <c r="F1" s="189"/>
      <c r="G1" s="189"/>
      <c r="H1" s="189"/>
      <c r="I1" s="189"/>
      <c r="J1" s="189"/>
      <c r="K1" s="189"/>
      <c r="L1" s="189"/>
      <c r="M1" s="189"/>
      <c r="O1" s="143" t="s">
        <v>138</v>
      </c>
    </row>
    <row r="2" spans="1:15" ht="30" customHeight="1">
      <c r="A2" s="190" t="s">
        <v>79</v>
      </c>
      <c r="B2" s="190"/>
      <c r="C2" s="190"/>
      <c r="D2" s="190"/>
      <c r="E2" s="190"/>
      <c r="F2" s="190"/>
      <c r="G2" s="190"/>
      <c r="H2" s="190"/>
      <c r="I2" s="190"/>
      <c r="J2" s="190"/>
      <c r="K2" s="190"/>
      <c r="L2" s="190"/>
      <c r="M2" s="190"/>
    </row>
    <row r="3" spans="1:15" ht="30" customHeight="1">
      <c r="A3" s="2"/>
      <c r="B3" s="2"/>
      <c r="C3" s="2"/>
      <c r="D3" s="2"/>
      <c r="E3" s="2"/>
      <c r="F3" s="2"/>
      <c r="G3" s="2"/>
      <c r="H3" s="2"/>
      <c r="I3" s="2"/>
      <c r="J3" s="2"/>
      <c r="K3" s="2"/>
      <c r="L3" s="2"/>
      <c r="M3" s="2"/>
    </row>
    <row r="4" spans="1:15" ht="30" customHeight="1">
      <c r="G4" s="191"/>
      <c r="H4" s="191"/>
      <c r="I4" s="2" t="s">
        <v>1</v>
      </c>
      <c r="J4" s="31"/>
      <c r="K4" s="2" t="s">
        <v>2</v>
      </c>
      <c r="L4" s="31"/>
      <c r="M4" s="2" t="s">
        <v>3</v>
      </c>
    </row>
    <row r="5" spans="1:15" ht="30" customHeight="1"/>
    <row r="6" spans="1:15" ht="30" customHeight="1">
      <c r="A6" s="6" t="s">
        <v>4</v>
      </c>
    </row>
    <row r="7" spans="1:15" ht="30" customHeight="1">
      <c r="A7" s="2" t="s">
        <v>76</v>
      </c>
      <c r="C7" s="1" t="s">
        <v>5</v>
      </c>
    </row>
    <row r="8" spans="1:15" ht="30" customHeight="1"/>
    <row r="9" spans="1:15" ht="30" customHeight="1">
      <c r="D9" s="183" t="s">
        <v>6</v>
      </c>
      <c r="E9" s="183"/>
      <c r="F9" s="184"/>
      <c r="G9" s="4"/>
      <c r="H9" s="186"/>
      <c r="I9" s="186"/>
      <c r="J9" s="186"/>
      <c r="K9" s="186"/>
      <c r="L9" s="186"/>
      <c r="M9" s="186"/>
    </row>
    <row r="10" spans="1:15" ht="30" customHeight="1">
      <c r="D10" s="204" t="s">
        <v>72</v>
      </c>
      <c r="E10" s="204"/>
      <c r="F10" s="205"/>
      <c r="G10" s="202"/>
      <c r="H10" s="202"/>
      <c r="I10" s="202"/>
      <c r="J10" s="202"/>
      <c r="K10" s="202"/>
      <c r="L10" s="202"/>
      <c r="M10" s="202"/>
    </row>
    <row r="11" spans="1:15" ht="30" customHeight="1">
      <c r="D11" s="186"/>
      <c r="E11" s="186"/>
      <c r="F11" s="186"/>
      <c r="G11" s="186"/>
      <c r="H11" s="186"/>
      <c r="I11" s="186"/>
      <c r="J11" s="186"/>
      <c r="K11" s="186"/>
      <c r="L11" s="186"/>
      <c r="M11" s="186"/>
    </row>
    <row r="12" spans="1:15" ht="30" customHeight="1">
      <c r="D12" s="206" t="s">
        <v>8</v>
      </c>
      <c r="E12" s="206"/>
      <c r="F12" s="207"/>
      <c r="G12" s="5"/>
      <c r="H12" s="208"/>
      <c r="I12" s="208"/>
      <c r="J12" s="208"/>
      <c r="K12" s="208"/>
      <c r="L12" s="208"/>
      <c r="M12" s="30" t="s">
        <v>30</v>
      </c>
    </row>
    <row r="13" spans="1:15" ht="30" customHeight="1"/>
    <row r="14" spans="1:15" ht="30" customHeight="1"/>
    <row r="15" spans="1:15" ht="30" customHeight="1">
      <c r="C15" s="3" t="s">
        <v>31</v>
      </c>
      <c r="D15" s="203"/>
      <c r="E15" s="203"/>
      <c r="F15" s="203"/>
      <c r="G15" s="203"/>
      <c r="H15" s="1" t="s">
        <v>32</v>
      </c>
    </row>
    <row r="16" spans="1:15"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sheetData>
  <mergeCells count="11">
    <mergeCell ref="G10:M10"/>
    <mergeCell ref="D11:M11"/>
    <mergeCell ref="D15:G15"/>
    <mergeCell ref="A1:M1"/>
    <mergeCell ref="D10:F10"/>
    <mergeCell ref="A2:M2"/>
    <mergeCell ref="D9:F9"/>
    <mergeCell ref="H9:M9"/>
    <mergeCell ref="D12:F12"/>
    <mergeCell ref="G4:H4"/>
    <mergeCell ref="H12:L12"/>
  </mergeCells>
  <phoneticPr fontId="3"/>
  <pageMargins left="0.78740157480314965" right="0.78740157480314965" top="1.1811023622047245" bottom="1.1811023622047245" header="0.51181102362204722" footer="0.51181102362204722"/>
  <pageSetup paperSize="9"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7"/>
  <sheetViews>
    <sheetView view="pageBreakPreview" zoomScaleNormal="100" zoomScaleSheetLayoutView="100" workbookViewId="0">
      <selection activeCell="C3" sqref="C3"/>
    </sheetView>
  </sheetViews>
  <sheetFormatPr defaultColWidth="13.625" defaultRowHeight="24.75" customHeight="1"/>
  <cols>
    <col min="1" max="1" width="5.625" customWidth="1"/>
    <col min="2" max="2" width="12.625" style="59" customWidth="1"/>
    <col min="3" max="5" width="12.625" style="60" customWidth="1"/>
    <col min="6" max="6" width="22.625" customWidth="1"/>
    <col min="7" max="7" width="16" style="61" customWidth="1"/>
    <col min="8" max="9" width="13.625" style="60"/>
  </cols>
  <sheetData>
    <row r="1" spans="1:11" ht="24.75" customHeight="1">
      <c r="B1" s="58" t="s">
        <v>57</v>
      </c>
      <c r="G1" s="64"/>
      <c r="H1" s="71" t="s">
        <v>60</v>
      </c>
      <c r="I1" s="65"/>
      <c r="J1" s="66"/>
      <c r="K1" s="67"/>
    </row>
    <row r="2" spans="1:11" ht="24.75" customHeight="1">
      <c r="B2" s="58"/>
      <c r="G2" s="64"/>
      <c r="H2" s="71" t="s">
        <v>59</v>
      </c>
      <c r="I2" s="65"/>
      <c r="J2" s="66"/>
      <c r="K2" s="67"/>
    </row>
    <row r="3" spans="1:11" ht="24.75" customHeight="1">
      <c r="B3" s="68" t="s">
        <v>62</v>
      </c>
      <c r="C3" s="85"/>
      <c r="D3" s="60" t="s">
        <v>58</v>
      </c>
      <c r="G3" s="64"/>
      <c r="I3" s="65"/>
      <c r="J3" s="66"/>
      <c r="K3" s="67"/>
    </row>
    <row r="4" spans="1:11" ht="24.75" customHeight="1">
      <c r="B4" s="69" t="s">
        <v>63</v>
      </c>
      <c r="C4" s="209"/>
      <c r="D4" s="209"/>
      <c r="E4" s="209"/>
      <c r="F4" s="209"/>
      <c r="G4" s="60" t="s">
        <v>58</v>
      </c>
      <c r="K4" s="63"/>
    </row>
    <row r="5" spans="1:11" ht="24.75" customHeight="1">
      <c r="B5" s="69"/>
      <c r="C5" s="70"/>
      <c r="D5" s="70"/>
      <c r="E5" s="70"/>
      <c r="F5" s="70"/>
      <c r="G5" s="60"/>
      <c r="H5" s="62"/>
      <c r="I5" s="62"/>
      <c r="J5" s="62"/>
      <c r="K5" s="63"/>
    </row>
    <row r="6" spans="1:11" ht="24.75" customHeight="1">
      <c r="B6" s="72" t="s">
        <v>61</v>
      </c>
      <c r="C6" s="73" t="s">
        <v>52</v>
      </c>
      <c r="D6" s="73" t="s">
        <v>53</v>
      </c>
      <c r="E6" s="73" t="s">
        <v>55</v>
      </c>
      <c r="F6" s="74" t="s">
        <v>54</v>
      </c>
      <c r="G6" s="75" t="s">
        <v>56</v>
      </c>
      <c r="H6" s="62"/>
      <c r="I6" s="62"/>
      <c r="J6" s="62"/>
    </row>
    <row r="7" spans="1:11" ht="24.75" customHeight="1">
      <c r="B7" s="72"/>
      <c r="C7" s="84" t="str">
        <f>IF(B8="","",SUM(C8:C57))</f>
        <v/>
      </c>
      <c r="D7" s="84" t="str">
        <f>IF(B8="","",SUM(D8:D57))</f>
        <v/>
      </c>
      <c r="E7" s="84" t="str">
        <f>IF(B8="","",C7-D7)</f>
        <v/>
      </c>
      <c r="F7" s="83"/>
      <c r="G7" s="83"/>
    </row>
    <row r="8" spans="1:11" ht="24.75" customHeight="1">
      <c r="A8">
        <v>1</v>
      </c>
      <c r="B8" s="76"/>
      <c r="C8" s="78"/>
      <c r="D8" s="78"/>
      <c r="E8" s="78" t="str">
        <f>IF(B8="","",C8-D8)</f>
        <v/>
      </c>
      <c r="F8" s="77"/>
      <c r="G8" s="79"/>
    </row>
    <row r="9" spans="1:11" ht="24.75" customHeight="1">
      <c r="A9">
        <v>2</v>
      </c>
      <c r="B9" s="76"/>
      <c r="C9" s="78"/>
      <c r="D9" s="78"/>
      <c r="E9" s="78" t="str">
        <f>IF(B9="","",E8+C9-D9)</f>
        <v/>
      </c>
      <c r="F9" s="77"/>
      <c r="G9" s="79"/>
    </row>
    <row r="10" spans="1:11" ht="24.75" customHeight="1">
      <c r="A10">
        <v>3</v>
      </c>
      <c r="B10" s="76"/>
      <c r="C10" s="78"/>
      <c r="D10" s="78"/>
      <c r="E10" s="78" t="str">
        <f t="shared" ref="E10:E57" si="0">IF(B10="","",E9+C10-D10)</f>
        <v/>
      </c>
      <c r="F10" s="77"/>
      <c r="G10" s="79"/>
    </row>
    <row r="11" spans="1:11" ht="24.75" customHeight="1">
      <c r="A11">
        <v>4</v>
      </c>
      <c r="B11" s="76"/>
      <c r="C11" s="78"/>
      <c r="D11" s="78"/>
      <c r="E11" s="78" t="str">
        <f t="shared" si="0"/>
        <v/>
      </c>
      <c r="F11" s="77"/>
      <c r="G11" s="79"/>
    </row>
    <row r="12" spans="1:11" ht="24.75" customHeight="1">
      <c r="A12">
        <v>5</v>
      </c>
      <c r="B12" s="76"/>
      <c r="C12" s="78"/>
      <c r="D12" s="78"/>
      <c r="E12" s="78" t="str">
        <f t="shared" si="0"/>
        <v/>
      </c>
      <c r="F12" s="77"/>
      <c r="G12" s="79"/>
    </row>
    <row r="13" spans="1:11" ht="24.75" customHeight="1">
      <c r="A13">
        <v>6</v>
      </c>
      <c r="B13" s="76"/>
      <c r="C13" s="78"/>
      <c r="D13" s="78"/>
      <c r="E13" s="78" t="str">
        <f t="shared" si="0"/>
        <v/>
      </c>
      <c r="F13" s="77"/>
      <c r="G13" s="79"/>
    </row>
    <row r="14" spans="1:11" ht="24.75" customHeight="1">
      <c r="A14">
        <v>7</v>
      </c>
      <c r="B14" s="76"/>
      <c r="C14" s="78"/>
      <c r="D14" s="78"/>
      <c r="E14" s="78" t="str">
        <f t="shared" si="0"/>
        <v/>
      </c>
      <c r="F14" s="77"/>
      <c r="G14" s="79"/>
    </row>
    <row r="15" spans="1:11" ht="24.75" customHeight="1">
      <c r="A15">
        <v>8</v>
      </c>
      <c r="B15" s="76"/>
      <c r="C15" s="78"/>
      <c r="D15" s="78"/>
      <c r="E15" s="78" t="str">
        <f t="shared" si="0"/>
        <v/>
      </c>
      <c r="F15" s="77"/>
      <c r="G15" s="79"/>
    </row>
    <row r="16" spans="1:11" ht="24.75" customHeight="1">
      <c r="A16">
        <v>9</v>
      </c>
      <c r="B16" s="76"/>
      <c r="C16" s="78"/>
      <c r="D16" s="78"/>
      <c r="E16" s="78" t="str">
        <f t="shared" si="0"/>
        <v/>
      </c>
      <c r="F16" s="77"/>
      <c r="G16" s="79"/>
    </row>
    <row r="17" spans="1:7" ht="24.75" customHeight="1">
      <c r="A17">
        <v>10</v>
      </c>
      <c r="B17" s="76"/>
      <c r="C17" s="78"/>
      <c r="D17" s="78"/>
      <c r="E17" s="78" t="str">
        <f t="shared" si="0"/>
        <v/>
      </c>
      <c r="F17" s="77"/>
      <c r="G17" s="79"/>
    </row>
    <row r="18" spans="1:7" ht="24.75" customHeight="1">
      <c r="A18">
        <v>11</v>
      </c>
      <c r="B18" s="76"/>
      <c r="C18" s="78"/>
      <c r="D18" s="78"/>
      <c r="E18" s="78" t="str">
        <f t="shared" si="0"/>
        <v/>
      </c>
      <c r="F18" s="77"/>
      <c r="G18" s="79"/>
    </row>
    <row r="19" spans="1:7" ht="24.75" customHeight="1">
      <c r="A19">
        <v>12</v>
      </c>
      <c r="B19" s="76"/>
      <c r="C19" s="78"/>
      <c r="D19" s="78"/>
      <c r="E19" s="78" t="str">
        <f t="shared" si="0"/>
        <v/>
      </c>
      <c r="F19" s="77"/>
      <c r="G19" s="80"/>
    </row>
    <row r="20" spans="1:7" ht="24.75" customHeight="1">
      <c r="A20">
        <v>13</v>
      </c>
      <c r="B20" s="76"/>
      <c r="C20" s="78"/>
      <c r="D20" s="78"/>
      <c r="E20" s="78" t="str">
        <f t="shared" si="0"/>
        <v/>
      </c>
      <c r="F20" s="77"/>
      <c r="G20" s="79"/>
    </row>
    <row r="21" spans="1:7" ht="24.75" customHeight="1">
      <c r="A21">
        <v>14</v>
      </c>
      <c r="B21" s="76"/>
      <c r="C21" s="78"/>
      <c r="D21" s="78"/>
      <c r="E21" s="78" t="str">
        <f t="shared" si="0"/>
        <v/>
      </c>
      <c r="F21" s="77"/>
      <c r="G21" s="79"/>
    </row>
    <row r="22" spans="1:7" ht="24.75" customHeight="1">
      <c r="A22">
        <v>15</v>
      </c>
      <c r="B22" s="76"/>
      <c r="C22" s="78"/>
      <c r="D22" s="78"/>
      <c r="E22" s="78" t="str">
        <f t="shared" si="0"/>
        <v/>
      </c>
      <c r="F22" s="77"/>
      <c r="G22" s="79"/>
    </row>
    <row r="23" spans="1:7" ht="24.75" customHeight="1">
      <c r="A23">
        <v>16</v>
      </c>
      <c r="B23" s="76"/>
      <c r="C23" s="78"/>
      <c r="D23" s="78"/>
      <c r="E23" s="78" t="str">
        <f t="shared" si="0"/>
        <v/>
      </c>
      <c r="F23" s="77"/>
      <c r="G23" s="79"/>
    </row>
    <row r="24" spans="1:7" ht="24.75" customHeight="1">
      <c r="A24">
        <v>17</v>
      </c>
      <c r="B24" s="76"/>
      <c r="C24" s="78"/>
      <c r="D24" s="78"/>
      <c r="E24" s="78" t="str">
        <f t="shared" si="0"/>
        <v/>
      </c>
      <c r="F24" s="77"/>
      <c r="G24" s="79"/>
    </row>
    <row r="25" spans="1:7" ht="24.75" customHeight="1">
      <c r="A25">
        <v>18</v>
      </c>
      <c r="B25" s="76"/>
      <c r="C25" s="78"/>
      <c r="D25" s="78"/>
      <c r="E25" s="78" t="str">
        <f t="shared" si="0"/>
        <v/>
      </c>
      <c r="F25" s="77"/>
      <c r="G25" s="79"/>
    </row>
    <row r="26" spans="1:7" ht="24.75" customHeight="1">
      <c r="A26">
        <v>19</v>
      </c>
      <c r="B26" s="76"/>
      <c r="C26" s="78"/>
      <c r="D26" s="78"/>
      <c r="E26" s="78" t="str">
        <f t="shared" si="0"/>
        <v/>
      </c>
      <c r="F26" s="77"/>
      <c r="G26" s="79"/>
    </row>
    <row r="27" spans="1:7" ht="24.75" customHeight="1">
      <c r="A27">
        <v>20</v>
      </c>
      <c r="B27" s="76"/>
      <c r="C27" s="78"/>
      <c r="D27" s="78"/>
      <c r="E27" s="78" t="str">
        <f t="shared" si="0"/>
        <v/>
      </c>
      <c r="F27" s="77"/>
      <c r="G27" s="79"/>
    </row>
    <row r="28" spans="1:7" ht="24.75" customHeight="1">
      <c r="A28">
        <v>21</v>
      </c>
      <c r="B28" s="76"/>
      <c r="C28" s="78"/>
      <c r="D28" s="78"/>
      <c r="E28" s="78" t="str">
        <f t="shared" si="0"/>
        <v/>
      </c>
      <c r="F28" s="77"/>
      <c r="G28" s="79"/>
    </row>
    <row r="29" spans="1:7" ht="24.75" customHeight="1">
      <c r="A29">
        <v>22</v>
      </c>
      <c r="B29" s="76"/>
      <c r="C29" s="78"/>
      <c r="D29" s="78"/>
      <c r="E29" s="78" t="str">
        <f t="shared" si="0"/>
        <v/>
      </c>
      <c r="F29" s="77"/>
      <c r="G29" s="79"/>
    </row>
    <row r="30" spans="1:7" ht="24.75" customHeight="1">
      <c r="A30">
        <v>23</v>
      </c>
      <c r="B30" s="76"/>
      <c r="C30" s="78"/>
      <c r="D30" s="78"/>
      <c r="E30" s="78" t="str">
        <f t="shared" si="0"/>
        <v/>
      </c>
      <c r="F30" s="77"/>
      <c r="G30" s="79"/>
    </row>
    <row r="31" spans="1:7" ht="24.75" customHeight="1">
      <c r="A31">
        <v>24</v>
      </c>
      <c r="B31" s="76"/>
      <c r="C31" s="78"/>
      <c r="D31" s="78"/>
      <c r="E31" s="78" t="str">
        <f t="shared" si="0"/>
        <v/>
      </c>
      <c r="F31" s="77"/>
      <c r="G31" s="79"/>
    </row>
    <row r="32" spans="1:7" ht="24.75" customHeight="1">
      <c r="A32">
        <v>25</v>
      </c>
      <c r="B32" s="76"/>
      <c r="C32" s="78"/>
      <c r="D32" s="78"/>
      <c r="E32" s="78" t="str">
        <f t="shared" si="0"/>
        <v/>
      </c>
      <c r="F32" s="77"/>
      <c r="G32" s="79"/>
    </row>
    <row r="33" spans="1:7" ht="24.75" customHeight="1">
      <c r="A33">
        <v>26</v>
      </c>
      <c r="B33" s="76"/>
      <c r="C33" s="78"/>
      <c r="D33" s="78"/>
      <c r="E33" s="78" t="str">
        <f t="shared" si="0"/>
        <v/>
      </c>
      <c r="F33" s="77"/>
      <c r="G33" s="79"/>
    </row>
    <row r="34" spans="1:7" ht="24.75" customHeight="1">
      <c r="A34">
        <v>27</v>
      </c>
      <c r="B34" s="76"/>
      <c r="C34" s="78"/>
      <c r="D34" s="78"/>
      <c r="E34" s="78" t="str">
        <f t="shared" si="0"/>
        <v/>
      </c>
      <c r="F34" s="77"/>
      <c r="G34" s="79"/>
    </row>
    <row r="35" spans="1:7" ht="24.75" customHeight="1">
      <c r="A35">
        <v>28</v>
      </c>
      <c r="B35" s="76"/>
      <c r="C35" s="78"/>
      <c r="D35" s="78"/>
      <c r="E35" s="78" t="str">
        <f t="shared" si="0"/>
        <v/>
      </c>
      <c r="F35" s="77"/>
      <c r="G35" s="79"/>
    </row>
    <row r="36" spans="1:7" ht="24.75" customHeight="1">
      <c r="A36">
        <v>29</v>
      </c>
      <c r="B36" s="76"/>
      <c r="C36" s="78"/>
      <c r="D36" s="78"/>
      <c r="E36" s="78" t="str">
        <f t="shared" si="0"/>
        <v/>
      </c>
      <c r="F36" s="77"/>
      <c r="G36" s="79"/>
    </row>
    <row r="37" spans="1:7" ht="24.75" customHeight="1">
      <c r="A37">
        <v>30</v>
      </c>
      <c r="B37" s="76"/>
      <c r="C37" s="78"/>
      <c r="D37" s="78"/>
      <c r="E37" s="78" t="str">
        <f t="shared" si="0"/>
        <v/>
      </c>
      <c r="F37" s="77"/>
      <c r="G37" s="79"/>
    </row>
    <row r="38" spans="1:7" ht="24.75" customHeight="1">
      <c r="A38">
        <v>31</v>
      </c>
      <c r="B38" s="76"/>
      <c r="C38" s="78"/>
      <c r="D38" s="78"/>
      <c r="E38" s="78" t="str">
        <f t="shared" si="0"/>
        <v/>
      </c>
      <c r="F38" s="77"/>
      <c r="G38" s="79"/>
    </row>
    <row r="39" spans="1:7" ht="24.75" customHeight="1">
      <c r="A39">
        <v>32</v>
      </c>
      <c r="B39" s="76"/>
      <c r="C39" s="78"/>
      <c r="D39" s="78"/>
      <c r="E39" s="78" t="str">
        <f t="shared" si="0"/>
        <v/>
      </c>
      <c r="F39" s="77"/>
      <c r="G39" s="79"/>
    </row>
    <row r="40" spans="1:7" ht="24.75" customHeight="1">
      <c r="A40">
        <v>33</v>
      </c>
      <c r="B40" s="76"/>
      <c r="C40" s="78"/>
      <c r="D40" s="78"/>
      <c r="E40" s="78" t="str">
        <f t="shared" si="0"/>
        <v/>
      </c>
      <c r="F40" s="77"/>
      <c r="G40" s="79"/>
    </row>
    <row r="41" spans="1:7" ht="24.75" customHeight="1">
      <c r="A41">
        <v>34</v>
      </c>
      <c r="B41" s="76"/>
      <c r="C41" s="78"/>
      <c r="D41" s="78"/>
      <c r="E41" s="78" t="str">
        <f t="shared" si="0"/>
        <v/>
      </c>
      <c r="F41" s="77"/>
      <c r="G41" s="79"/>
    </row>
    <row r="42" spans="1:7" ht="24.75" customHeight="1">
      <c r="A42">
        <v>35</v>
      </c>
      <c r="B42" s="76"/>
      <c r="C42" s="78"/>
      <c r="D42" s="78"/>
      <c r="E42" s="78" t="str">
        <f t="shared" si="0"/>
        <v/>
      </c>
      <c r="F42" s="77"/>
      <c r="G42" s="79"/>
    </row>
    <row r="43" spans="1:7" ht="24.75" customHeight="1">
      <c r="A43">
        <v>36</v>
      </c>
      <c r="B43" s="76"/>
      <c r="C43" s="78"/>
      <c r="D43" s="78"/>
      <c r="E43" s="78" t="str">
        <f t="shared" si="0"/>
        <v/>
      </c>
      <c r="F43" s="77"/>
      <c r="G43" s="79"/>
    </row>
    <row r="44" spans="1:7" ht="24.75" customHeight="1">
      <c r="A44">
        <v>37</v>
      </c>
      <c r="B44" s="76"/>
      <c r="C44" s="78"/>
      <c r="D44" s="78"/>
      <c r="E44" s="78" t="str">
        <f t="shared" si="0"/>
        <v/>
      </c>
      <c r="F44" s="77"/>
      <c r="G44" s="79"/>
    </row>
    <row r="45" spans="1:7" ht="24.75" customHeight="1">
      <c r="A45">
        <v>38</v>
      </c>
      <c r="B45" s="76"/>
      <c r="C45" s="78"/>
      <c r="D45" s="78"/>
      <c r="E45" s="78" t="str">
        <f t="shared" si="0"/>
        <v/>
      </c>
      <c r="F45" s="77"/>
      <c r="G45" s="79"/>
    </row>
    <row r="46" spans="1:7" ht="24.75" customHeight="1">
      <c r="A46">
        <v>39</v>
      </c>
      <c r="B46" s="76"/>
      <c r="C46" s="78"/>
      <c r="D46" s="78"/>
      <c r="E46" s="78" t="str">
        <f t="shared" si="0"/>
        <v/>
      </c>
      <c r="F46" s="77"/>
      <c r="G46" s="79"/>
    </row>
    <row r="47" spans="1:7" ht="24.75" customHeight="1">
      <c r="A47">
        <v>40</v>
      </c>
      <c r="B47" s="76"/>
      <c r="C47" s="78"/>
      <c r="D47" s="78"/>
      <c r="E47" s="78" t="str">
        <f t="shared" si="0"/>
        <v/>
      </c>
      <c r="F47" s="77"/>
      <c r="G47" s="79"/>
    </row>
    <row r="48" spans="1:7" ht="24.75" customHeight="1">
      <c r="A48">
        <v>41</v>
      </c>
      <c r="B48" s="76"/>
      <c r="C48" s="78"/>
      <c r="D48" s="78"/>
      <c r="E48" s="78" t="str">
        <f t="shared" si="0"/>
        <v/>
      </c>
      <c r="F48" s="77"/>
      <c r="G48" s="79"/>
    </row>
    <row r="49" spans="1:7" ht="24.75" customHeight="1">
      <c r="A49">
        <v>42</v>
      </c>
      <c r="B49" s="76"/>
      <c r="C49" s="78"/>
      <c r="D49" s="78"/>
      <c r="E49" s="78" t="str">
        <f t="shared" si="0"/>
        <v/>
      </c>
      <c r="F49" s="77"/>
      <c r="G49" s="79"/>
    </row>
    <row r="50" spans="1:7" ht="24.75" customHeight="1">
      <c r="A50">
        <v>43</v>
      </c>
      <c r="B50" s="76"/>
      <c r="C50" s="78"/>
      <c r="D50" s="78"/>
      <c r="E50" s="78" t="str">
        <f t="shared" si="0"/>
        <v/>
      </c>
      <c r="F50" s="77"/>
      <c r="G50" s="79"/>
    </row>
    <row r="51" spans="1:7" ht="24.75" customHeight="1">
      <c r="A51">
        <v>44</v>
      </c>
      <c r="B51" s="76"/>
      <c r="C51" s="78"/>
      <c r="D51" s="78"/>
      <c r="E51" s="78" t="str">
        <f t="shared" si="0"/>
        <v/>
      </c>
      <c r="F51" s="77"/>
      <c r="G51" s="79"/>
    </row>
    <row r="52" spans="1:7" ht="24.75" customHeight="1">
      <c r="A52">
        <v>45</v>
      </c>
      <c r="B52" s="76"/>
      <c r="C52" s="78"/>
      <c r="D52" s="78"/>
      <c r="E52" s="78" t="str">
        <f t="shared" si="0"/>
        <v/>
      </c>
      <c r="F52" s="77"/>
      <c r="G52" s="79"/>
    </row>
    <row r="53" spans="1:7" ht="24.75" customHeight="1">
      <c r="A53">
        <v>46</v>
      </c>
      <c r="B53" s="76"/>
      <c r="C53" s="78"/>
      <c r="D53" s="78"/>
      <c r="E53" s="78" t="str">
        <f t="shared" si="0"/>
        <v/>
      </c>
      <c r="F53" s="77"/>
      <c r="G53" s="79"/>
    </row>
    <row r="54" spans="1:7" ht="24.75" customHeight="1">
      <c r="A54">
        <v>47</v>
      </c>
      <c r="B54" s="76"/>
      <c r="C54" s="78"/>
      <c r="D54" s="78"/>
      <c r="E54" s="78" t="str">
        <f t="shared" si="0"/>
        <v/>
      </c>
      <c r="F54" s="77"/>
      <c r="G54" s="79"/>
    </row>
    <row r="55" spans="1:7" ht="24.75" customHeight="1">
      <c r="A55">
        <v>48</v>
      </c>
      <c r="B55" s="76"/>
      <c r="C55" s="78"/>
      <c r="D55" s="78"/>
      <c r="E55" s="78" t="str">
        <f t="shared" si="0"/>
        <v/>
      </c>
      <c r="F55" s="77"/>
      <c r="G55" s="79"/>
    </row>
    <row r="56" spans="1:7" ht="24.75" customHeight="1">
      <c r="A56">
        <v>49</v>
      </c>
      <c r="B56" s="76"/>
      <c r="C56" s="78"/>
      <c r="D56" s="78"/>
      <c r="E56" s="78" t="str">
        <f t="shared" si="0"/>
        <v/>
      </c>
      <c r="F56" s="77"/>
      <c r="G56" s="79"/>
    </row>
    <row r="57" spans="1:7" ht="24.75" customHeight="1">
      <c r="A57">
        <v>50</v>
      </c>
      <c r="B57" s="76"/>
      <c r="C57" s="78"/>
      <c r="D57" s="78"/>
      <c r="E57" s="78" t="str">
        <f t="shared" si="0"/>
        <v/>
      </c>
      <c r="F57" s="77"/>
      <c r="G57" s="79"/>
    </row>
  </sheetData>
  <mergeCells count="1">
    <mergeCell ref="C4:F4"/>
  </mergeCells>
  <phoneticPr fontId="3"/>
  <pageMargins left="0.70866141732283472" right="0.70866141732283472" top="0.74803149606299213" bottom="0.74803149606299213" header="0.31496062992125984" footer="0.31496062992125984"/>
  <pageSetup paperSize="9" orientation="portrait" r:id="rId1"/>
  <headerFooter>
    <oddFooter>&amp;P / &amp;N ページ</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B1:P43"/>
  <sheetViews>
    <sheetView view="pageBreakPreview" zoomScaleNormal="100" zoomScaleSheetLayoutView="100" workbookViewId="0">
      <selection activeCell="B1" sqref="B1:N1"/>
    </sheetView>
  </sheetViews>
  <sheetFormatPr defaultColWidth="5.75" defaultRowHeight="14.25"/>
  <cols>
    <col min="1" max="16384" width="5.75" style="1"/>
  </cols>
  <sheetData>
    <row r="1" spans="2:16" ht="30" customHeight="1">
      <c r="B1" s="188" t="s">
        <v>29</v>
      </c>
      <c r="C1" s="189"/>
      <c r="D1" s="189"/>
      <c r="E1" s="189"/>
      <c r="F1" s="189"/>
      <c r="G1" s="189"/>
      <c r="H1" s="189"/>
      <c r="I1" s="189"/>
      <c r="J1" s="189"/>
      <c r="K1" s="189"/>
      <c r="L1" s="189"/>
      <c r="M1" s="189"/>
      <c r="N1" s="189"/>
      <c r="P1" s="143" t="s">
        <v>138</v>
      </c>
    </row>
    <row r="2" spans="2:16" ht="30" customHeight="1">
      <c r="B2" s="190" t="s">
        <v>77</v>
      </c>
      <c r="C2" s="190"/>
      <c r="D2" s="190"/>
      <c r="E2" s="190"/>
      <c r="F2" s="190"/>
      <c r="G2" s="190"/>
      <c r="H2" s="190"/>
      <c r="I2" s="190"/>
      <c r="J2" s="190"/>
      <c r="K2" s="190"/>
      <c r="L2" s="190"/>
      <c r="M2" s="190"/>
      <c r="N2" s="190"/>
    </row>
    <row r="3" spans="2:16" ht="30" customHeight="1">
      <c r="B3" s="2"/>
      <c r="C3" s="2"/>
      <c r="D3" s="2"/>
      <c r="E3" s="2"/>
      <c r="F3" s="2"/>
      <c r="G3" s="2"/>
      <c r="H3" s="2"/>
      <c r="I3" s="2"/>
      <c r="J3" s="2"/>
      <c r="K3" s="2"/>
      <c r="L3" s="2"/>
      <c r="M3" s="2"/>
      <c r="N3" s="2"/>
    </row>
    <row r="4" spans="2:16" ht="30" customHeight="1">
      <c r="H4" s="191"/>
      <c r="I4" s="191"/>
      <c r="J4" s="2" t="s">
        <v>1</v>
      </c>
      <c r="K4" s="32"/>
      <c r="L4" s="2" t="s">
        <v>2</v>
      </c>
      <c r="M4" s="32"/>
      <c r="N4" s="2" t="s">
        <v>3</v>
      </c>
    </row>
    <row r="5" spans="2:16" ht="30" customHeight="1"/>
    <row r="6" spans="2:16" ht="30" customHeight="1">
      <c r="B6" s="29" t="s">
        <v>40</v>
      </c>
      <c r="C6" s="29"/>
    </row>
    <row r="7" spans="2:16" ht="30" customHeight="1">
      <c r="B7" s="29" t="s">
        <v>78</v>
      </c>
      <c r="C7" s="29"/>
    </row>
    <row r="8" spans="2:16" ht="30" customHeight="1">
      <c r="B8" s="29"/>
      <c r="C8" s="29"/>
    </row>
    <row r="9" spans="2:16" ht="30" customHeight="1"/>
    <row r="10" spans="2:16" ht="30" customHeight="1">
      <c r="E10" s="193" t="s">
        <v>6</v>
      </c>
      <c r="F10" s="193"/>
      <c r="G10" s="194"/>
      <c r="H10" s="192"/>
      <c r="I10" s="192"/>
      <c r="J10" s="192"/>
      <c r="K10" s="192"/>
      <c r="L10" s="192"/>
      <c r="M10" s="192"/>
      <c r="N10" s="192"/>
    </row>
    <row r="11" spans="2:16" ht="30" customHeight="1">
      <c r="E11" s="193" t="s">
        <v>7</v>
      </c>
      <c r="F11" s="193"/>
      <c r="G11" s="194"/>
      <c r="H11" s="213"/>
      <c r="I11" s="213"/>
      <c r="J11" s="213"/>
      <c r="K11" s="213"/>
      <c r="L11" s="213"/>
      <c r="M11" s="213"/>
      <c r="N11" s="213"/>
    </row>
    <row r="12" spans="2:16" ht="30" customHeight="1">
      <c r="E12" s="193"/>
      <c r="F12" s="193"/>
      <c r="G12" s="194"/>
      <c r="H12" s="192"/>
      <c r="I12" s="192"/>
      <c r="J12" s="192"/>
      <c r="K12" s="192"/>
      <c r="L12" s="192"/>
      <c r="M12" s="192"/>
      <c r="N12" s="192"/>
    </row>
    <row r="13" spans="2:16" ht="30" customHeight="1">
      <c r="E13" s="193" t="s">
        <v>8</v>
      </c>
      <c r="F13" s="193"/>
      <c r="G13" s="194"/>
      <c r="H13" s="212"/>
      <c r="I13" s="212"/>
      <c r="J13" s="212"/>
      <c r="K13" s="212"/>
      <c r="L13" s="212"/>
      <c r="M13" s="212"/>
      <c r="N13" s="30"/>
    </row>
    <row r="14" spans="2:16" ht="30" customHeight="1"/>
    <row r="15" spans="2:16" ht="30" customHeight="1"/>
    <row r="16" spans="2:16" ht="30" customHeight="1">
      <c r="B16" s="1" t="s">
        <v>36</v>
      </c>
    </row>
    <row r="17" spans="5:12" ht="30" customHeight="1"/>
    <row r="18" spans="5:12" ht="30" customHeight="1">
      <c r="E18" s="33"/>
      <c r="F18" s="34"/>
      <c r="G18" s="34"/>
      <c r="H18" s="34"/>
      <c r="I18" s="34"/>
      <c r="J18" s="35"/>
      <c r="K18" s="36"/>
      <c r="L18" s="37"/>
    </row>
    <row r="19" spans="5:12" ht="30" customHeight="1">
      <c r="E19" s="37"/>
      <c r="F19" s="1" t="s">
        <v>37</v>
      </c>
      <c r="H19" s="214"/>
      <c r="I19" s="214"/>
      <c r="J19" s="214"/>
      <c r="K19" s="41"/>
      <c r="L19" s="37"/>
    </row>
    <row r="20" spans="5:12" ht="30" customHeight="1">
      <c r="E20" s="37"/>
      <c r="F20" s="1" t="s">
        <v>38</v>
      </c>
      <c r="H20" s="210"/>
      <c r="I20" s="210"/>
      <c r="J20" s="210"/>
      <c r="K20" s="41"/>
      <c r="L20" s="37"/>
    </row>
    <row r="21" spans="5:12" ht="30" customHeight="1">
      <c r="E21" s="37"/>
      <c r="F21" s="1" t="s">
        <v>39</v>
      </c>
      <c r="H21" s="211" t="str">
        <f>IF(H20="","",H19-H20)</f>
        <v/>
      </c>
      <c r="I21" s="211"/>
      <c r="J21" s="211"/>
      <c r="K21" s="41"/>
      <c r="L21" s="37"/>
    </row>
    <row r="22" spans="5:12" ht="30" customHeight="1">
      <c r="E22" s="38"/>
      <c r="F22" s="39"/>
      <c r="G22" s="39"/>
      <c r="H22" s="39"/>
      <c r="I22" s="39"/>
      <c r="J22" s="39"/>
      <c r="K22" s="40"/>
      <c r="L22" s="37"/>
    </row>
    <row r="23" spans="5:12" ht="30" customHeight="1"/>
    <row r="24" spans="5:12" ht="30" customHeight="1"/>
    <row r="25" spans="5:12" ht="30" customHeight="1"/>
    <row r="26" spans="5:12" ht="30" customHeight="1"/>
    <row r="27" spans="5:12" ht="30" customHeight="1"/>
    <row r="28" spans="5:12" ht="30" customHeight="1"/>
    <row r="29" spans="5:12" ht="30" customHeight="1"/>
    <row r="30" spans="5:12" ht="30" customHeight="1"/>
    <row r="31" spans="5:12" ht="30" customHeight="1"/>
    <row r="32" spans="5:1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sheetData>
  <mergeCells count="14">
    <mergeCell ref="B1:N1"/>
    <mergeCell ref="B2:N2"/>
    <mergeCell ref="E10:G10"/>
    <mergeCell ref="E12:G12"/>
    <mergeCell ref="H19:J19"/>
    <mergeCell ref="H20:J20"/>
    <mergeCell ref="H4:I4"/>
    <mergeCell ref="H21:J21"/>
    <mergeCell ref="E13:G13"/>
    <mergeCell ref="H10:N10"/>
    <mergeCell ref="H12:N12"/>
    <mergeCell ref="H13:M13"/>
    <mergeCell ref="E11:G11"/>
    <mergeCell ref="H11:N11"/>
  </mergeCells>
  <phoneticPr fontId="3"/>
  <pageMargins left="0.78740157480314965" right="0.78740157480314965" top="1.1811023622047245" bottom="1.1811023622047245" header="0.51181102362204722" footer="0.51181102362204722"/>
  <pageSetup paperSize="9"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注意点（現場へ）</vt:lpstr>
      <vt:lpstr>計算シート</vt:lpstr>
      <vt:lpstr>【電子申請用】　建退共購入依頼書（作業所用）</vt:lpstr>
      <vt:lpstr>【現物証紙用】　建退共購入依頼書（作業所用）</vt:lpstr>
      <vt:lpstr>建退共受取簿</vt:lpstr>
      <vt:lpstr>受払簿</vt:lpstr>
      <vt:lpstr>未使用分を返却をする時 </vt:lpstr>
      <vt:lpstr>'【現物証紙用】　建退共購入依頼書（作業所用）'!Print_Area</vt:lpstr>
      <vt:lpstr>'【電子申請用】　建退共購入依頼書（作業所用）'!Print_Area</vt:lpstr>
      <vt:lpstr>建退共受取簿!Print_Area</vt:lpstr>
      <vt:lpstr>受払簿!Print_Area</vt:lpstr>
      <vt:lpstr>'注意点（現場へ）'!Print_Area</vt:lpstr>
      <vt:lpstr>'未使用分を返却をする時 '!Print_Area</vt:lpstr>
      <vt:lpstr>受払簿!Print_Titles</vt:lpstr>
      <vt:lpstr>計算シート!金額区分別購入率</vt:lpstr>
    </vt:vector>
  </TitlesOfParts>
  <Company>京成建設株式会社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kurokawa</dc:creator>
  <cp:lastModifiedBy>黒川愉理江</cp:lastModifiedBy>
  <cp:lastPrinted>2024-03-25T07:00:30Z</cp:lastPrinted>
  <dcterms:created xsi:type="dcterms:W3CDTF">2007-08-09T05:32:25Z</dcterms:created>
  <dcterms:modified xsi:type="dcterms:W3CDTF">2024-03-25T07:00:43Z</dcterms:modified>
</cp:coreProperties>
</file>